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Questa_cartella_di_lavoro" defaultThemeVersion="124226"/>
  <bookViews>
    <workbookView xWindow="240" yWindow="195" windowWidth="19320" windowHeight="7755" firstSheet="1" activeTab="2"/>
  </bookViews>
  <sheets>
    <sheet name="SAS Solutions Worksheet Hidden" sheetId="4" state="veryHidden" r:id="rId1"/>
    <sheet name="CE-118" sheetId="1" r:id="rId2"/>
    <sheet name="CE_Ministeriale comparato" sheetId="6" r:id="rId3"/>
  </sheets>
  <externalReferences>
    <externalReference r:id="rId4"/>
  </externalReferences>
  <definedNames>
    <definedName name="_xlnm._FilterDatabase" localSheetId="2" hidden="1">'CE_Ministeriale comparato'!$A$6:$K$126</definedName>
    <definedName name="_xlnm.Print_Area" localSheetId="2">'CE_Ministeriale comparato'!$B$1:$K$128</definedName>
    <definedName name="NewTable0">'CE-118'!$B$4:$D$623</definedName>
    <definedName name="_xlnm.Print_Titles" localSheetId="2">'CE_Ministeriale comparato'!$1:$5</definedName>
  </definedNames>
  <calcPr calcId="145621"/>
</workbook>
</file>

<file path=xl/calcChain.xml><?xml version="1.0" encoding="utf-8"?>
<calcChain xmlns="http://schemas.openxmlformats.org/spreadsheetml/2006/main">
  <c r="K98" i="6" l="1"/>
  <c r="K96" i="6"/>
  <c r="K75" i="6"/>
  <c r="K74" i="6"/>
  <c r="K72" i="6"/>
  <c r="K71" i="6"/>
  <c r="K30" i="6"/>
  <c r="K29" i="6"/>
  <c r="K26" i="6"/>
  <c r="I4" i="6" l="1"/>
  <c r="H4" i="6"/>
  <c r="J1" i="6" l="1"/>
  <c r="I1" i="6"/>
  <c r="H6" i="6" l="1"/>
  <c r="H124" i="6"/>
  <c r="H123" i="6"/>
  <c r="H122" i="6"/>
  <c r="H121" i="6"/>
  <c r="H120" i="6"/>
  <c r="H119" i="6"/>
  <c r="H118" i="6"/>
  <c r="H117" i="6"/>
  <c r="H112" i="6"/>
  <c r="H111" i="6"/>
  <c r="H110" i="6"/>
  <c r="H109" i="6"/>
  <c r="H108" i="6"/>
  <c r="H107" i="6"/>
  <c r="H106" i="6"/>
  <c r="H103" i="6"/>
  <c r="H102" i="6"/>
  <c r="H101" i="6"/>
  <c r="H97" i="6"/>
  <c r="H95" i="6"/>
  <c r="H94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3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5" i="6"/>
  <c r="H34" i="6"/>
  <c r="H33" i="6"/>
  <c r="H32" i="6"/>
  <c r="H31" i="6"/>
  <c r="H28" i="6"/>
  <c r="H27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I119" i="6"/>
  <c r="I118" i="6"/>
  <c r="I117" i="6"/>
  <c r="I112" i="6"/>
  <c r="I111" i="6"/>
  <c r="I110" i="6"/>
  <c r="I109" i="6"/>
  <c r="I108" i="6"/>
  <c r="I107" i="6"/>
  <c r="I106" i="6"/>
  <c r="I103" i="6"/>
  <c r="I102" i="6"/>
  <c r="I101" i="6"/>
  <c r="I97" i="6"/>
  <c r="I95" i="6"/>
  <c r="I94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3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5" i="6"/>
  <c r="I34" i="6"/>
  <c r="I33" i="6"/>
  <c r="I32" i="6"/>
  <c r="I31" i="6"/>
  <c r="I28" i="6"/>
  <c r="I27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124" i="6"/>
  <c r="I123" i="6"/>
  <c r="I122" i="6"/>
  <c r="I121" i="6"/>
  <c r="I120" i="6"/>
  <c r="H98" i="6"/>
  <c r="H96" i="6"/>
  <c r="H75" i="6"/>
  <c r="H74" i="6"/>
  <c r="H72" i="6"/>
  <c r="H71" i="6"/>
  <c r="H99" i="6" l="1"/>
  <c r="H104" i="6"/>
  <c r="H113" i="6"/>
  <c r="H36" i="6"/>
  <c r="J6" i="6"/>
  <c r="K6" i="6" s="1"/>
  <c r="H125" i="6"/>
  <c r="H90" i="6"/>
  <c r="I74" i="6"/>
  <c r="I75" i="6"/>
  <c r="I71" i="6"/>
  <c r="I72" i="6"/>
  <c r="I98" i="6"/>
  <c r="I96" i="6"/>
  <c r="H92" i="6" l="1"/>
  <c r="H115" i="6" s="1"/>
  <c r="H127" i="6" s="1"/>
  <c r="I90" i="6"/>
  <c r="I36" i="6" l="1"/>
  <c r="I113" i="6" l="1"/>
  <c r="I104" i="6"/>
  <c r="I125" i="6"/>
  <c r="I99" i="6"/>
  <c r="I92" i="6" l="1"/>
  <c r="I115" i="6" s="1"/>
  <c r="I127" i="6" s="1"/>
  <c r="J121" i="6" l="1"/>
  <c r="K121" i="6" s="1"/>
  <c r="J101" i="6"/>
  <c r="K101" i="6" s="1"/>
  <c r="J111" i="6"/>
  <c r="K111" i="6" s="1"/>
  <c r="J42" i="6"/>
  <c r="K42" i="6" s="1"/>
  <c r="J48" i="6"/>
  <c r="K48" i="6" s="1"/>
  <c r="J69" i="6"/>
  <c r="K69" i="6" s="1"/>
  <c r="J78" i="6"/>
  <c r="K78" i="6" s="1"/>
  <c r="J108" i="6"/>
  <c r="K108" i="6" s="1"/>
  <c r="J86" i="6"/>
  <c r="K86" i="6" s="1"/>
  <c r="J9" i="6"/>
  <c r="K9" i="6" s="1"/>
  <c r="J61" i="6"/>
  <c r="K61" i="6" s="1"/>
  <c r="J109" i="6"/>
  <c r="K109" i="6" s="1"/>
  <c r="J15" i="6"/>
  <c r="K15" i="6" s="1"/>
  <c r="J18" i="6"/>
  <c r="K18" i="6" s="1"/>
  <c r="J68" i="6"/>
  <c r="K68" i="6" s="1"/>
  <c r="J46" i="6"/>
  <c r="K46" i="6" s="1"/>
  <c r="J55" i="6"/>
  <c r="K55" i="6" s="1"/>
  <c r="J38" i="6"/>
  <c r="K38" i="6" s="1"/>
  <c r="J66" i="6"/>
  <c r="K66" i="6" s="1"/>
  <c r="J88" i="6"/>
  <c r="K88" i="6" s="1"/>
  <c r="J103" i="6"/>
  <c r="K103" i="6" s="1"/>
  <c r="J51" i="6"/>
  <c r="K51" i="6" s="1"/>
  <c r="J27" i="6"/>
  <c r="K27" i="6" s="1"/>
  <c r="J45" i="6"/>
  <c r="K45" i="6" s="1"/>
  <c r="J33" i="6"/>
  <c r="K33" i="6" s="1"/>
  <c r="J60" i="6"/>
  <c r="K60" i="6" s="1"/>
  <c r="J77" i="6"/>
  <c r="K77" i="6" s="1"/>
  <c r="J59" i="6"/>
  <c r="K59" i="6" s="1"/>
  <c r="J82" i="6"/>
  <c r="K82" i="6" s="1"/>
  <c r="J52" i="6"/>
  <c r="K52" i="6" s="1"/>
  <c r="J110" i="6"/>
  <c r="K110" i="6" s="1"/>
  <c r="J62" i="6"/>
  <c r="K62" i="6" s="1"/>
  <c r="J120" i="6"/>
  <c r="K120" i="6" s="1"/>
  <c r="J40" i="6"/>
  <c r="K40" i="6" s="1"/>
  <c r="J20" i="6"/>
  <c r="K20" i="6" s="1"/>
  <c r="J76" i="6"/>
  <c r="K76" i="6" s="1"/>
  <c r="J87" i="6"/>
  <c r="K87" i="6" s="1"/>
  <c r="J106" i="6"/>
  <c r="K106" i="6" s="1"/>
  <c r="J22" i="6"/>
  <c r="K22" i="6" s="1"/>
  <c r="J35" i="6"/>
  <c r="K35" i="6" s="1"/>
  <c r="J32" i="6"/>
  <c r="K32" i="6" s="1"/>
  <c r="J70" i="6"/>
  <c r="K70" i="6" s="1"/>
  <c r="J63" i="6"/>
  <c r="K63" i="6" s="1"/>
  <c r="J43" i="6"/>
  <c r="K43" i="6" s="1"/>
  <c r="J21" i="6"/>
  <c r="K21" i="6" s="1"/>
  <c r="J64" i="6"/>
  <c r="K64" i="6" s="1"/>
  <c r="J122" i="6"/>
  <c r="K122" i="6" s="1"/>
  <c r="J24" i="6"/>
  <c r="K24" i="6" s="1"/>
  <c r="J23" i="6"/>
  <c r="K23" i="6" s="1"/>
  <c r="J34" i="6"/>
  <c r="K34" i="6" s="1"/>
  <c r="J8" i="6"/>
  <c r="K8" i="6" s="1"/>
  <c r="J17" i="6"/>
  <c r="K17" i="6" s="1"/>
  <c r="J16" i="6"/>
  <c r="K16" i="6" s="1"/>
  <c r="J14" i="6"/>
  <c r="K14" i="6" s="1"/>
  <c r="J94" i="6"/>
  <c r="K94" i="6" s="1"/>
  <c r="J84" i="6"/>
  <c r="K84" i="6" s="1"/>
  <c r="J54" i="6"/>
  <c r="K54" i="6" s="1"/>
  <c r="J47" i="6"/>
  <c r="K47" i="6" s="1"/>
  <c r="J12" i="6"/>
  <c r="K12" i="6" s="1"/>
  <c r="J19" i="6"/>
  <c r="K19" i="6" s="1"/>
  <c r="J50" i="6"/>
  <c r="K50" i="6" s="1"/>
  <c r="J57" i="6"/>
  <c r="K57" i="6" s="1"/>
  <c r="J49" i="6"/>
  <c r="K49" i="6" s="1"/>
  <c r="J44" i="6"/>
  <c r="K44" i="6" s="1"/>
  <c r="J10" i="6"/>
  <c r="K10" i="6" s="1"/>
  <c r="J41" i="6"/>
  <c r="K41" i="6" s="1"/>
  <c r="J13" i="6"/>
  <c r="K13" i="6" s="1"/>
  <c r="J85" i="6"/>
  <c r="K85" i="6" s="1"/>
  <c r="J53" i="6"/>
  <c r="K53" i="6" s="1"/>
  <c r="J117" i="6"/>
  <c r="K117" i="6" s="1"/>
  <c r="J124" i="6"/>
  <c r="K124" i="6" s="1"/>
  <c r="J31" i="6"/>
  <c r="K31" i="6" s="1"/>
  <c r="J119" i="6"/>
  <c r="K119" i="6" s="1"/>
  <c r="J56" i="6"/>
  <c r="K56" i="6" s="1"/>
  <c r="J58" i="6"/>
  <c r="K58" i="6" s="1"/>
  <c r="J11" i="6"/>
  <c r="K11" i="6" s="1"/>
  <c r="J81" i="6"/>
  <c r="K81" i="6" s="1"/>
  <c r="J89" i="6"/>
  <c r="K89" i="6" s="1"/>
  <c r="J67" i="6"/>
  <c r="K67" i="6" s="1"/>
  <c r="J65" i="6"/>
  <c r="K65" i="6" s="1"/>
  <c r="J83" i="6"/>
  <c r="K83" i="6" s="1"/>
  <c r="J112" i="6"/>
  <c r="K112" i="6" s="1"/>
  <c r="J123" i="6"/>
  <c r="K123" i="6" s="1"/>
  <c r="J73" i="6" l="1"/>
  <c r="K73" i="6" s="1"/>
  <c r="J95" i="6"/>
  <c r="K95" i="6" s="1"/>
  <c r="J79" i="6"/>
  <c r="K79" i="6" s="1"/>
  <c r="J104" i="6"/>
  <c r="K104" i="6" s="1"/>
  <c r="J102" i="6"/>
  <c r="K102" i="6" s="1"/>
  <c r="J80" i="6"/>
  <c r="K80" i="6" s="1"/>
  <c r="J97" i="6"/>
  <c r="K97" i="6" s="1"/>
  <c r="J125" i="6"/>
  <c r="K125" i="6" s="1"/>
  <c r="J118" i="6"/>
  <c r="K118" i="6" s="1"/>
  <c r="J28" i="6"/>
  <c r="K28" i="6" s="1"/>
  <c r="J25" i="6"/>
  <c r="K25" i="6" s="1"/>
  <c r="J39" i="6"/>
  <c r="K39" i="6" s="1"/>
  <c r="J90" i="6"/>
  <c r="K90" i="6" s="1"/>
  <c r="J7" i="6"/>
  <c r="K7" i="6" s="1"/>
  <c r="J113" i="6"/>
  <c r="K113" i="6" s="1"/>
  <c r="J107" i="6"/>
  <c r="K107" i="6" s="1"/>
  <c r="J36" i="6" l="1"/>
  <c r="K36" i="6" s="1"/>
  <c r="J99" i="6"/>
  <c r="K99" i="6" s="1"/>
  <c r="J92" i="6" l="1"/>
  <c r="K92" i="6" s="1"/>
  <c r="J127" i="6" l="1"/>
  <c r="K127" i="6" s="1"/>
  <c r="J115" i="6"/>
  <c r="K115" i="6" s="1"/>
</calcChain>
</file>

<file path=xl/sharedStrings.xml><?xml version="1.0" encoding="utf-8"?>
<sst xmlns="http://schemas.openxmlformats.org/spreadsheetml/2006/main" count="1626" uniqueCount="1451">
  <si>
    <t/>
  </si>
  <si>
    <t>MOVIMENTI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</si>
  <si>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</si>
  <si>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</si>
  <si>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</si>
  <si>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</si>
  <si>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</si>
  <si>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</si>
  <si>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</si>
  <si>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</si>
  <si>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</si>
  <si>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</si>
  <si>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</si>
  <si>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</si>
  <si>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</si>
  <si>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</si>
  <si>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</si>
  <si>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</si>
  <si>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</si>
  <si>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</si>
  <si>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</si>
  <si>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</si>
  <si>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</si>
  <si>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</si>
  <si>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</si>
  <si>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</si>
  <si>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</si>
  <si>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</si>
  <si>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</si>
  <si>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</si>
  <si>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</si>
  <si>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</si>
  <si>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</si>
  <si>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</si>
  <si>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</si>
  <si>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</si>
  <si>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</si>
  <si>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</si>
  <si>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</si>
  <si>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</si>
  <si>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</si>
  <si>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</si>
  <si>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</si>
  <si>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</si>
  <si>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</si>
  <si>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</si>
  <si>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</si>
  <si>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</si>
  <si>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</si>
  <si>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</si>
  <si>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</si>
  <si>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</si>
  <si>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</si>
  <si>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</si>
  <si>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</si>
  <si>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</si>
  <si>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</si>
  <si>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</si>
  <si>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</si>
  <si>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</si>
  <si>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</si>
  <si>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</si>
  <si>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</si>
  <si>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</si>
  <si>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</si>
  <si>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</si>
  <si>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</si>
  <si>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</si>
  <si>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</si>
  <si>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</si>
  <si>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</si>
  <si>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</si>
  <si>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</si>
  <si>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</si>
  <si>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</si>
  <si>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</si>
  <si>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</si>
  <si>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</si>
  <si>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</si>
  <si>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</si>
  <si>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</si>
  <si>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</si>
  <si>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</si>
  <si>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</si>
  <si>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</si>
  <si>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</si>
  <si>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</si>
  <si>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</si>
  <si>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</si>
  <si>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</si>
  <si>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</si>
  <si>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</si>
  <si>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</si>
  <si>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</si>
  <si>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</si>
  <si>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</si>
  <si>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</si>
  <si>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</si>
  <si>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</si>
  <si>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</si>
  <si>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</si>
  <si>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</si>
  <si>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</si>
  <si>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</si>
  <si>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</si>
  <si>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</si>
  <si>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</si>
  <si>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</si>
  <si>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</si>
  <si>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</si>
  <si>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</si>
  <si>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</si>
  <si>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</si>
  <si>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</si>
  <si>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</si>
  <si>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</si>
  <si>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</si>
  <si>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</si>
  <si>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</si>
  <si>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</si>
  <si>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</si>
  <si>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</si>
  <si>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</si>
  <si>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</si>
  <si>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</si>
  <si>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</si>
  <si>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</si>
  <si>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</si>
  <si>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</si>
  <si>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</si>
  <si>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</si>
  <si>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</si>
  <si>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</si>
  <si>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</si>
  <si>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</si>
  <si>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</si>
  <si>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</si>
  <si>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</si>
  <si>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</si>
  <si>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</si>
  <si>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</si>
  <si>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</si>
  <si>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</si>
  <si>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</si>
  <si>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</si>
  <si>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</si>
  <si>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</si>
  <si>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</si>
  <si>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</si>
  <si>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</si>
  <si>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</si>
  <si>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</si>
  <si>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</si>
  <si>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</si>
  <si>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</si>
  <si>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</si>
  <si>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</si>
  <si>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</si>
  <si>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</si>
  <si>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</si>
  <si>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</si>
  <si>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</si>
  <si>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</si>
  <si>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</si>
  <si>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</si>
  <si>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</si>
  <si>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</si>
  <si>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</si>
  <si>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</si>
  <si>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</si>
  <si>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</si>
  <si>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</si>
  <si>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</si>
  <si>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</si>
  <si>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</si>
  <si>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</si>
  <si>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</si>
  <si>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</si>
  <si>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</si>
  <si>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</si>
  <si>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BA1160 (B.2.A.12.2) - da pubblico (altri soggetti pubblici della Regione))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</si>
  <si>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</si>
  <si>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</si>
  <si>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</si>
  <si>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</si>
  <si>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</si>
  <si>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</si>
  <si>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</si>
  <si>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</si>
  <si>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</si>
  <si>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</si>
  <si>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</si>
  <si>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</si>
  <si>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</si>
  <si>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</si>
  <si>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</si>
  <si>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</si>
  <si>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</si>
  <si>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</si>
  <si>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</si>
  <si>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</si>
  <si>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</si>
  <si>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</si>
  <si>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</si>
  <si>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</si>
  <si>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</si>
  <si>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</si>
  <si>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</si>
  <si>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</si>
  <si>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</si>
  <si>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</si>
  <si>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</si>
  <si>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</si>
  <si>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</si>
  <si>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</si>
  <si>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BA1540 (B.2.A.16.5)  Costi per servizi sanitari - Mobilità internazionale passiva)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</si>
  <si>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</si>
  <si>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</si>
  <si>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</si>
  <si>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</si>
  <si>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</si>
  <si>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</si>
  <si>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</si>
  <si>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</si>
  <si>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</si>
  <si>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</si>
  <si>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</si>
  <si>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</si>
  <si>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</si>
  <si>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</si>
  <si>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</si>
  <si>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</si>
  <si>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</si>
  <si>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</si>
  <si>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</si>
  <si>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</si>
  <si>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</si>
  <si>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</si>
  <si>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</si>
  <si>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</si>
  <si>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</si>
  <si>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</si>
  <si>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</si>
  <si>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</si>
  <si>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</si>
  <si>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</si>
  <si>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</si>
  <si>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</si>
  <si>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</si>
  <si>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</si>
  <si>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</si>
  <si>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</si>
  <si>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</si>
  <si>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</si>
  <si>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</si>
  <si>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</si>
  <si>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</si>
  <si>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</si>
  <si>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</si>
  <si>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</si>
  <si>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</si>
  <si>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</si>
  <si>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</si>
  <si>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</si>
  <si>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</si>
  <si>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</si>
  <si>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</si>
  <si>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</si>
  <si>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</si>
  <si>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</si>
  <si>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</si>
  <si>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</si>
  <si>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</si>
  <si>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</si>
  <si>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</si>
  <si>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</si>
  <si>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</si>
  <si>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</si>
  <si>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</si>
  <si>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</si>
  <si>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</si>
  <si>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</si>
  <si>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</si>
  <si>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</si>
  <si>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</si>
  <si>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</si>
  <si>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</si>
  <si>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</si>
  <si>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</si>
  <si>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</si>
  <si>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</si>
  <si>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</si>
  <si>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</si>
  <si>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</si>
  <si>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</si>
  <si>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</si>
  <si>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</si>
  <si>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</si>
  <si>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</si>
  <si>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</si>
  <si>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</si>
  <si>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</si>
  <si>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</si>
  <si>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</si>
  <si>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</si>
  <si>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</si>
  <si>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</si>
  <si>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</si>
  <si>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</si>
  <si>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</si>
  <si>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</si>
  <si>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</si>
  <si>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</si>
  <si>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</si>
  <si>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</si>
  <si>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BA2560 (Totale Ammortamenti)</t>
  </si>
  <si>
    <t>BA2570 (B.10) Ammortamenti delle immobilizzazioni immateriali)</t>
  </si>
  <si>
    <t>BA2580 (B.11) Ammortamenti delle immobilizzazioni materiali)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</si>
  <si>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</si>
  <si>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</si>
  <si>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</si>
  <si>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</si>
  <si>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</si>
  <si>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</si>
  <si>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</si>
  <si>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</si>
  <si>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</si>
  <si>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</si>
  <si>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</si>
  <si>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</si>
  <si>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</si>
  <si>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</si>
  <si>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</si>
  <si>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</si>
  <si>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</si>
  <si>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</si>
  <si>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</si>
  <si>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</si>
  <si>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</si>
  <si>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</si>
  <si>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</si>
  <si>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</si>
  <si>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</si>
  <si>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</si>
  <si>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</si>
  <si>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</si>
  <si>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</si>
  <si>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</si>
  <si>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</si>
  <si>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</si>
  <si>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</si>
  <si>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</si>
  <si>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</si>
  <si>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</si>
  <si>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</si>
  <si>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</si>
  <si>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</si>
  <si>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</si>
  <si>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</si>
  <si>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</si>
  <si>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</si>
  <si>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</si>
  <si>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</si>
  <si>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</si>
  <si>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</si>
  <si>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</si>
  <si>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</si>
  <si>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</si>
  <si>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</si>
  <si>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</si>
  <si>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</si>
  <si>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</si>
  <si>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</si>
  <si>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</si>
  <si>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</si>
  <si>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</si>
  <si>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</si>
  <si>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</si>
  <si>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</si>
  <si>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</si>
  <si>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</si>
  <si>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</si>
  <si>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</si>
  <si>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</si>
  <si>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</si>
  <si>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</si>
  <si>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</si>
  <si>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</si>
  <si>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RV_AREA</t>
  </si>
  <si>
    <t>Source</t>
  </si>
  <si>
    <t>Consuntivo da TXT</t>
  </si>
  <si>
    <t>CONTO  ECONOMICO</t>
  </si>
  <si>
    <t>A)</t>
  </si>
  <si>
    <t>VALORE DELLA PRODUZIONE</t>
  </si>
  <si>
    <t>1)</t>
  </si>
  <si>
    <t>Contributi in c/esercizio</t>
  </si>
  <si>
    <t>a)</t>
  </si>
  <si>
    <t>Contributi in c/esercizio - da Regione o Provincia Autonoma per quota F.S. regionale</t>
  </si>
  <si>
    <t>b)</t>
  </si>
  <si>
    <t>Contributi in c/esercizio - extra fondo</t>
  </si>
  <si>
    <t>Contributi da Regione o Prov. Aut. (extra fondo) - vincolati</t>
  </si>
  <si>
    <t>2)</t>
  </si>
  <si>
    <t>Contributi da Regione o Prov. Aut. (extra fondo) - Risorse aggiuntive da bilancio a titolo di copertura LEA</t>
  </si>
  <si>
    <t>3)</t>
  </si>
  <si>
    <t>Contributi da Regione o Prov. Aut. (extra fondo) - Risorse aggiuntive da bilancio a titolo di copertura extra LEA</t>
  </si>
  <si>
    <t>4)</t>
  </si>
  <si>
    <t>Contributi da Regione o Prov. Aut. (extra fondo) - altro</t>
  </si>
  <si>
    <t>5)</t>
  </si>
  <si>
    <t>Contributi da aziende sanitarie pubbliche (extra fondo)</t>
  </si>
  <si>
    <t>6)</t>
  </si>
  <si>
    <t>Contributi da altri soggetti pubblici</t>
  </si>
  <si>
    <t>c)</t>
  </si>
  <si>
    <t>Contributi in c/esercizio - per ricerca</t>
  </si>
  <si>
    <t>da Ministero della Salute per ricerca corrente</t>
  </si>
  <si>
    <t>da Ministero della Salute per ricerca finalizzata</t>
  </si>
  <si>
    <t>da Regione e altri soggetti pubblici</t>
  </si>
  <si>
    <t>da privati</t>
  </si>
  <si>
    <t>d)</t>
  </si>
  <si>
    <t>Contributi in c/esercizio - da privati</t>
  </si>
  <si>
    <t>Rettifica contributi c/esercizio per destinazione ad investimenti</t>
  </si>
  <si>
    <t>Utilizzo fondi per quote inutilizzate contributi vincolati di esercizi precedenti</t>
  </si>
  <si>
    <t>Ricavi per prestazioni sanitarie e sociosanitarie a rilevanza sanitaria</t>
  </si>
  <si>
    <t>Ricavi per prestazioni sanitarie e sociosanitarie - ad aziende sanitarie pubbliche</t>
  </si>
  <si>
    <t>Ricavi per prestazioni sanitarie e sociosanitarie - intramoenia</t>
  </si>
  <si>
    <t>Ricavi per prestazioni sanitarie e sociosanitarie - altro</t>
  </si>
  <si>
    <t>Concorsi, recuperi e rimborsi</t>
  </si>
  <si>
    <t>Compartecipazione alla spesa per prestazioni sanitarie (Ticket)</t>
  </si>
  <si>
    <t>7)</t>
  </si>
  <si>
    <t>Quota contributi in c/capitale imputata nell'esercizio</t>
  </si>
  <si>
    <t>8)</t>
  </si>
  <si>
    <t>Incrementi delle immobilizzazioni per lavori interni</t>
  </si>
  <si>
    <t>9)</t>
  </si>
  <si>
    <t>Altri ricavi e proventi</t>
  </si>
  <si>
    <t>Totale A)</t>
  </si>
  <si>
    <t>B)</t>
  </si>
  <si>
    <t>COSTI DELLA PRODUZIONE</t>
  </si>
  <si>
    <t>Acquisti di beni</t>
  </si>
  <si>
    <t>Acquisti di beni sanitari</t>
  </si>
  <si>
    <t>Acquisti di beni non sanitari</t>
  </si>
  <si>
    <t>Acquisti di servizi sanitari</t>
  </si>
  <si>
    <t>Acquisti di servizi sanitari - Medicina di base</t>
  </si>
  <si>
    <t>Acquisti di servizi sanitari - Farmaceutica</t>
  </si>
  <si>
    <t>Acquisti di servizi sanitari per assitenza specialistica ambulatoriale</t>
  </si>
  <si>
    <t>Acquisti di servizi sanitari per assistenza riabilitativa</t>
  </si>
  <si>
    <t>e)</t>
  </si>
  <si>
    <t>Acquisti di servizi sanitari per assistenza integrativa</t>
  </si>
  <si>
    <t>f)</t>
  </si>
  <si>
    <t>Acquisti di servizi sanitari per assistenza protesica</t>
  </si>
  <si>
    <t>g)</t>
  </si>
  <si>
    <t>h)</t>
  </si>
  <si>
    <t>Acquisti prestazioni di psichiatrica residenziale e semiresidenziale</t>
  </si>
  <si>
    <t>i)</t>
  </si>
  <si>
    <t>Acquisti prestazioni di distribuzione farmaci File F</t>
  </si>
  <si>
    <t>j)</t>
  </si>
  <si>
    <t>Acquisti prestazioni termali in convenzione</t>
  </si>
  <si>
    <t>k)</t>
  </si>
  <si>
    <t>Acquisti prestazioni di trasporto sanitario</t>
  </si>
  <si>
    <t>l)</t>
  </si>
  <si>
    <t>Acquisti prestazioni  socio-sanitarie a rilevanza sanitaria</t>
  </si>
  <si>
    <t>m)</t>
  </si>
  <si>
    <t>Compartecipazione al personale per att. Libero-prof. (intramoenia)</t>
  </si>
  <si>
    <t>n)</t>
  </si>
  <si>
    <t>Rimborsi Assegni e contributi sanitari</t>
  </si>
  <si>
    <t>o)</t>
  </si>
  <si>
    <t>Consulenze, collaborazioni, interinale, altre prestazioni di lavoro sanitarie e sociosanitarie</t>
  </si>
  <si>
    <t>p)</t>
  </si>
  <si>
    <t>Altri servizi sanitari e sociosanitari a rilevanza sanitaria</t>
  </si>
  <si>
    <t>q)</t>
  </si>
  <si>
    <t>Acquisti di servizi non sanitari</t>
  </si>
  <si>
    <t>Servizi non sanitari</t>
  </si>
  <si>
    <t>Formazione</t>
  </si>
  <si>
    <t>Manutenzione e riparazione</t>
  </si>
  <si>
    <t>Godimento di beni di terzi</t>
  </si>
  <si>
    <t>Costi del personale</t>
  </si>
  <si>
    <t>Personale dirigente medico</t>
  </si>
  <si>
    <t>Personale dirigente ruolo sanitario non medico</t>
  </si>
  <si>
    <t>Personale comparto ruolo sanitario</t>
  </si>
  <si>
    <t>Personale dirigente altri ruoli</t>
  </si>
  <si>
    <t>Personale comparto altri ruoli</t>
  </si>
  <si>
    <t>Oneri diversi di gestione</t>
  </si>
  <si>
    <t>Ammortamenti</t>
  </si>
  <si>
    <t>Ammortamenti immobilizzazioni immateriali</t>
  </si>
  <si>
    <t>Ammortamenti dei Fabbricati</t>
  </si>
  <si>
    <t>Ammortamenti delle altre immobilizzazioni materiali</t>
  </si>
  <si>
    <t>Svalutazione delle immobilizzazioni e dei crediti</t>
  </si>
  <si>
    <t>10)</t>
  </si>
  <si>
    <t>Variazione delle rimanenze</t>
  </si>
  <si>
    <t>Variazione delle rimanenze sanitarie</t>
  </si>
  <si>
    <t>Variazione delle rimanenze non sanitarie</t>
  </si>
  <si>
    <t>11)</t>
  </si>
  <si>
    <t>Accantonamenti</t>
  </si>
  <si>
    <t>Accantonamenti per rischi</t>
  </si>
  <si>
    <t xml:space="preserve">Accantonamenti per premio operosità </t>
  </si>
  <si>
    <t>Accantonamenti per quote inutilizzate di contributi vincolati</t>
  </si>
  <si>
    <t>Altri accantonamenti</t>
  </si>
  <si>
    <t>Totale B)</t>
  </si>
  <si>
    <t>DIFF. TRA VALORE E COSTI DELLA PRODUZIONE (A-B)</t>
  </si>
  <si>
    <t>C)</t>
  </si>
  <si>
    <t>PROVENTI E ONERI FINANZIARI</t>
  </si>
  <si>
    <t>Interessi attivi ed altri proventi finanziari</t>
  </si>
  <si>
    <t>Interessi passivi ed altri oneri finanziari</t>
  </si>
  <si>
    <t>Totale C)</t>
  </si>
  <si>
    <t>D)</t>
  </si>
  <si>
    <t>RETTIFICHE DI VALORE DI ATTIVITA' FINANZIARIE</t>
  </si>
  <si>
    <t>Rivalutazioni</t>
  </si>
  <si>
    <t>Svalutazioni</t>
  </si>
  <si>
    <t>Totale D)</t>
  </si>
  <si>
    <t>E)</t>
  </si>
  <si>
    <t>PROVENTI E ONERI STRAORDINARI</t>
  </si>
  <si>
    <t>Proventi straordinari</t>
  </si>
  <si>
    <t>Plusvalenze</t>
  </si>
  <si>
    <t>Altri proventi straordinari</t>
  </si>
  <si>
    <t>Oneri straordinari</t>
  </si>
  <si>
    <t>Minusvalenze</t>
  </si>
  <si>
    <t>Altri oneri straordinari</t>
  </si>
  <si>
    <t>Totale E)</t>
  </si>
  <si>
    <t>RISULTATO PRIMA DELLE IMPOSTE (A-B+C+D+E)</t>
  </si>
  <si>
    <t>Y)</t>
  </si>
  <si>
    <t>IMPOSTE SUL REDDITO DELL'ESERCIZIO</t>
  </si>
  <si>
    <t>IRAP</t>
  </si>
  <si>
    <t>IRAP relativa a personale dipendente</t>
  </si>
  <si>
    <t>IRAP relativa a collaboratori e personale assimilato a lavoro dipendente</t>
  </si>
  <si>
    <t>IRAP relativa ad attività di libera professione (intramoenia)</t>
  </si>
  <si>
    <t>IRAP relativa ad attività commerciali</t>
  </si>
  <si>
    <t>IRES</t>
  </si>
  <si>
    <t>Accantonamento a fondo imposte (accertamenti, condoni, ecc.)</t>
  </si>
  <si>
    <t>Totale Y)</t>
  </si>
  <si>
    <t>UTILE (PERDITA) DELL'ESERCIZIO</t>
  </si>
  <si>
    <t>Azienda</t>
  </si>
  <si>
    <t>Acquisti di servizi sanitari per assistenza ospedaliera</t>
  </si>
  <si>
    <r>
      <t>Consulenze, collaborazioni, interinale, altre prestazioni di lavoro non sanitarie</t>
    </r>
    <r>
      <rPr>
        <sz val="12"/>
        <color indexed="10"/>
        <rFont val="Arial"/>
        <family val="2"/>
      </rPr>
      <t xml:space="preserve"> </t>
    </r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</si>
  <si>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 xml:space="preserve">I </t>
    </r>
    <r>
      <rPr>
        <b/>
        <sz val="14"/>
        <rFont val="Arial"/>
        <family val="2"/>
      </rPr>
      <t>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  <r>
      <rPr>
        <i/>
        <sz val="14"/>
        <rFont val="Arial"/>
        <family val="2"/>
      </rPr>
      <t>Decreto Interministeriale 20 marzo 2013</t>
    </r>
  </si>
  <si>
    <t>Spostarsi sul foglio "CE_Ministeriale comparato" per visualizzare lo schema ministeriale</t>
  </si>
  <si>
    <t>ANALISI</t>
  </si>
  <si>
    <t>Analisi Scostamenti</t>
  </si>
  <si>
    <t>in valore assoluto</t>
  </si>
  <si>
    <t>in valore %</t>
  </si>
  <si>
    <t>TotalBeforeElim</t>
  </si>
  <si>
    <t>ZZ9999</t>
  </si>
  <si>
    <t>XA0000</t>
  </si>
  <si>
    <t>AZ9999</t>
  </si>
  <si>
    <t>AA0010</t>
  </si>
  <si>
    <t>AA0020</t>
  </si>
  <si>
    <t>AA0030</t>
  </si>
  <si>
    <t>AA0031</t>
  </si>
  <si>
    <t>AA0032</t>
  </si>
  <si>
    <t>AA0033</t>
  </si>
  <si>
    <t>AA0034</t>
  </si>
  <si>
    <t>AA0035</t>
  </si>
  <si>
    <t>AA0036</t>
  </si>
  <si>
    <t>AA0040</t>
  </si>
  <si>
    <t>AA0050</t>
  </si>
  <si>
    <t>AA0060</t>
  </si>
  <si>
    <t>AA0070</t>
  </si>
  <si>
    <t>AA0080</t>
  </si>
  <si>
    <t>AA0090</t>
  </si>
  <si>
    <t>AA0100</t>
  </si>
  <si>
    <t>AA0110</t>
  </si>
  <si>
    <t>AA0120</t>
  </si>
  <si>
    <t>AA0130</t>
  </si>
  <si>
    <t>AA0140</t>
  </si>
  <si>
    <t>AA0150</t>
  </si>
  <si>
    <t>AA0160</t>
  </si>
  <si>
    <t>AA0170</t>
  </si>
  <si>
    <t>AA0180</t>
  </si>
  <si>
    <t>AA0190</t>
  </si>
  <si>
    <t>AA0200</t>
  </si>
  <si>
    <t>AA0210</t>
  </si>
  <si>
    <t>AA0220</t>
  </si>
  <si>
    <t>AA0230</t>
  </si>
  <si>
    <t>AA0240</t>
  </si>
  <si>
    <t>AA0250</t>
  </si>
  <si>
    <t>AA0260</t>
  </si>
  <si>
    <t>AA0270</t>
  </si>
  <si>
    <t>AA0280</t>
  </si>
  <si>
    <t>AA0290</t>
  </si>
  <si>
    <t>AA0300</t>
  </si>
  <si>
    <t>AA0310</t>
  </si>
  <si>
    <t>AA0320</t>
  </si>
  <si>
    <t>AA0330</t>
  </si>
  <si>
    <t>AA0340</t>
  </si>
  <si>
    <t>AA0350</t>
  </si>
  <si>
    <t>AA0360</t>
  </si>
  <si>
    <t>AA0370</t>
  </si>
  <si>
    <t>AA0380</t>
  </si>
  <si>
    <t>AA0390</t>
  </si>
  <si>
    <t>AA0400</t>
  </si>
  <si>
    <t>AA0410</t>
  </si>
  <si>
    <t>AA0420</t>
  </si>
  <si>
    <t>AA0430</t>
  </si>
  <si>
    <t>AA0440</t>
  </si>
  <si>
    <t>AA0450</t>
  </si>
  <si>
    <t>AA0460</t>
  </si>
  <si>
    <t>AA0470</t>
  </si>
  <si>
    <t>AA0480</t>
  </si>
  <si>
    <t>AA0490</t>
  </si>
  <si>
    <t>AA0500</t>
  </si>
  <si>
    <t>AA0510</t>
  </si>
  <si>
    <t>AA0520</t>
  </si>
  <si>
    <t>AA0530</t>
  </si>
  <si>
    <t>AA0550</t>
  </si>
  <si>
    <t>AA0560</t>
  </si>
  <si>
    <t>AA0570</t>
  </si>
  <si>
    <t>AA0580</t>
  </si>
  <si>
    <t>AA0590</t>
  </si>
  <si>
    <t>AA0600</t>
  </si>
  <si>
    <t>AA0610</t>
  </si>
  <si>
    <t>AA0620</t>
  </si>
  <si>
    <t>AA0630</t>
  </si>
  <si>
    <t>AA0640</t>
  </si>
  <si>
    <t>AA0650</t>
  </si>
  <si>
    <t>AA0660</t>
  </si>
  <si>
    <t>AA0670</t>
  </si>
  <si>
    <t>AA0680</t>
  </si>
  <si>
    <t>AA0690</t>
  </si>
  <si>
    <t>AA0700</t>
  </si>
  <si>
    <t>AA0710</t>
  </si>
  <si>
    <t>AA0720</t>
  </si>
  <si>
    <t>AA0730</t>
  </si>
  <si>
    <t>AA0740</t>
  </si>
  <si>
    <t>AA0750</t>
  </si>
  <si>
    <t>AA0760</t>
  </si>
  <si>
    <t>AA0770</t>
  </si>
  <si>
    <t>AA0780</t>
  </si>
  <si>
    <t>AA0790</t>
  </si>
  <si>
    <t>AA0800</t>
  </si>
  <si>
    <t>AA0810</t>
  </si>
  <si>
    <t>AA0820</t>
  </si>
  <si>
    <t>AA0830</t>
  </si>
  <si>
    <t>AA0840</t>
  </si>
  <si>
    <t>AA0850</t>
  </si>
  <si>
    <t>AA0860</t>
  </si>
  <si>
    <t>AA0870</t>
  </si>
  <si>
    <t>AA0880</t>
  </si>
  <si>
    <t>AA0890</t>
  </si>
  <si>
    <t>AA0900</t>
  </si>
  <si>
    <t>AA0910</t>
  </si>
  <si>
    <t>AA0920</t>
  </si>
  <si>
    <t>AA0930</t>
  </si>
  <si>
    <t>AA0940</t>
  </si>
  <si>
    <t>AA0950</t>
  </si>
  <si>
    <t>AA0960</t>
  </si>
  <si>
    <t>AA0970</t>
  </si>
  <si>
    <t>AA0980</t>
  </si>
  <si>
    <t>AA0990</t>
  </si>
  <si>
    <t>AA1000</t>
  </si>
  <si>
    <t>AA1010</t>
  </si>
  <si>
    <t>AA1020</t>
  </si>
  <si>
    <t>AA1030</t>
  </si>
  <si>
    <t>AA1040</t>
  </si>
  <si>
    <t>AA1050</t>
  </si>
  <si>
    <t>AA1060</t>
  </si>
  <si>
    <t>AA1070</t>
  </si>
  <si>
    <t>AA1080</t>
  </si>
  <si>
    <t>AA1090</t>
  </si>
  <si>
    <t>BZ9999</t>
  </si>
  <si>
    <t>BA0010</t>
  </si>
  <si>
    <t>BA0020</t>
  </si>
  <si>
    <t>BA0030</t>
  </si>
  <si>
    <t>BA0040</t>
  </si>
  <si>
    <t>BA0050</t>
  </si>
  <si>
    <t>BA0060</t>
  </si>
  <si>
    <t>BA0070</t>
  </si>
  <si>
    <t>BA0080</t>
  </si>
  <si>
    <t>BA0090</t>
  </si>
  <si>
    <t>BA0100</t>
  </si>
  <si>
    <t>BA0210</t>
  </si>
  <si>
    <t>BA0220</t>
  </si>
  <si>
    <t>BA0230</t>
  </si>
  <si>
    <t>BA0240</t>
  </si>
  <si>
    <t>BA0250</t>
  </si>
  <si>
    <t>BA0260</t>
  </si>
  <si>
    <t>BA0270</t>
  </si>
  <si>
    <t>BA0280</t>
  </si>
  <si>
    <t>BA0290</t>
  </si>
  <si>
    <t>BA0300</t>
  </si>
  <si>
    <t>BA0310</t>
  </si>
  <si>
    <t>BA0320</t>
  </si>
  <si>
    <t>BA0330</t>
  </si>
  <si>
    <t>BA0340</t>
  </si>
  <si>
    <t>BA0350</t>
  </si>
  <si>
    <t>BA0360</t>
  </si>
  <si>
    <t>BA0370</t>
  </si>
  <si>
    <t>BA0380</t>
  </si>
  <si>
    <t>BA0390</t>
  </si>
  <si>
    <t>BA0400</t>
  </si>
  <si>
    <t>BA0410</t>
  </si>
  <si>
    <t>BA0420</t>
  </si>
  <si>
    <t>BA0430</t>
  </si>
  <si>
    <t>BA0440</t>
  </si>
  <si>
    <t>BA0450</t>
  </si>
  <si>
    <t>BA0460</t>
  </si>
  <si>
    <t>BA0470</t>
  </si>
  <si>
    <t>BA0480</t>
  </si>
  <si>
    <t>BA0490</t>
  </si>
  <si>
    <t>BA0500</t>
  </si>
  <si>
    <t>BA0510</t>
  </si>
  <si>
    <t>BA0520</t>
  </si>
  <si>
    <t>BA0530</t>
  </si>
  <si>
    <t>BA0540</t>
  </si>
  <si>
    <t>BA0550</t>
  </si>
  <si>
    <t>BA0560</t>
  </si>
  <si>
    <t>BA0570</t>
  </si>
  <si>
    <t>BA0580</t>
  </si>
  <si>
    <t>BA0590</t>
  </si>
  <si>
    <t>BA0600</t>
  </si>
  <si>
    <t>BA0610</t>
  </si>
  <si>
    <t>BA0620</t>
  </si>
  <si>
    <t>BA0630</t>
  </si>
  <si>
    <t>BA0640</t>
  </si>
  <si>
    <t>BA0650</t>
  </si>
  <si>
    <t>BA0660</t>
  </si>
  <si>
    <t>BA0670</t>
  </si>
  <si>
    <t>BA0680</t>
  </si>
  <si>
    <t>BA0690</t>
  </si>
  <si>
    <t>BA0700</t>
  </si>
  <si>
    <t>BA0710</t>
  </si>
  <si>
    <t>BA0720</t>
  </si>
  <si>
    <t>BA0730</t>
  </si>
  <si>
    <t>BA0740</t>
  </si>
  <si>
    <t>BA0750</t>
  </si>
  <si>
    <t>BA0760</t>
  </si>
  <si>
    <t>BA0770</t>
  </si>
  <si>
    <t>BA0780</t>
  </si>
  <si>
    <t>BA0790</t>
  </si>
  <si>
    <t>BA0800</t>
  </si>
  <si>
    <t>BA0810</t>
  </si>
  <si>
    <t>BA0820</t>
  </si>
  <si>
    <t>BA0830</t>
  </si>
  <si>
    <t>BA0840</t>
  </si>
  <si>
    <t>BA0850</t>
  </si>
  <si>
    <t>BA0860</t>
  </si>
  <si>
    <t>BA0870</t>
  </si>
  <si>
    <t>BA0880</t>
  </si>
  <si>
    <t>BA0890</t>
  </si>
  <si>
    <t>BA0900</t>
  </si>
  <si>
    <t>BA0910</t>
  </si>
  <si>
    <t>BA0920</t>
  </si>
  <si>
    <t>BA0930</t>
  </si>
  <si>
    <t>BA0940</t>
  </si>
  <si>
    <t>BA0950</t>
  </si>
  <si>
    <t>BA0960</t>
  </si>
  <si>
    <t>BA0970</t>
  </si>
  <si>
    <t>BA0980</t>
  </si>
  <si>
    <t>BA0990</t>
  </si>
  <si>
    <t>BA1000</t>
  </si>
  <si>
    <t>BA1010</t>
  </si>
  <si>
    <t>BA1020</t>
  </si>
  <si>
    <t>BA1030</t>
  </si>
  <si>
    <t>BA1040</t>
  </si>
  <si>
    <t>BA1050</t>
  </si>
  <si>
    <t>BA1060</t>
  </si>
  <si>
    <t>BA1070</t>
  </si>
  <si>
    <t>BA1080</t>
  </si>
  <si>
    <t>BA1090</t>
  </si>
  <si>
    <t>BA1100</t>
  </si>
  <si>
    <t>BA1110</t>
  </si>
  <si>
    <t>BA1120</t>
  </si>
  <si>
    <t>BA1130</t>
  </si>
  <si>
    <t>BA1140</t>
  </si>
  <si>
    <t>BA1150</t>
  </si>
  <si>
    <t>BA1160</t>
  </si>
  <si>
    <t>BA1161</t>
  </si>
  <si>
    <t>BA1170</t>
  </si>
  <si>
    <t>BA1180</t>
  </si>
  <si>
    <t>BA1190</t>
  </si>
  <si>
    <t>BA1200</t>
  </si>
  <si>
    <t>BA1210</t>
  </si>
  <si>
    <t>BA1220</t>
  </si>
  <si>
    <t>BA1230</t>
  </si>
  <si>
    <t>BA1240</t>
  </si>
  <si>
    <t>BA1250</t>
  </si>
  <si>
    <t>BA1260</t>
  </si>
  <si>
    <t>BA1270</t>
  </si>
  <si>
    <t>BA1280</t>
  </si>
  <si>
    <t>BA1290</t>
  </si>
  <si>
    <t>BA1300</t>
  </si>
  <si>
    <t>BA1310</t>
  </si>
  <si>
    <t>BA1320</t>
  </si>
  <si>
    <t>BA1330</t>
  </si>
  <si>
    <t>BA1340</t>
  </si>
  <si>
    <t>BA1350</t>
  </si>
  <si>
    <t>BA1360</t>
  </si>
  <si>
    <t>BA1370</t>
  </si>
  <si>
    <t>BA1380</t>
  </si>
  <si>
    <t>BA1390</t>
  </si>
  <si>
    <t>BA1400</t>
  </si>
  <si>
    <t>BA1410</t>
  </si>
  <si>
    <t>BA1420</t>
  </si>
  <si>
    <t>BA1430</t>
  </si>
  <si>
    <t>BA1440</t>
  </si>
  <si>
    <t>BA1450</t>
  </si>
  <si>
    <t>BA1460</t>
  </si>
  <si>
    <t>BA1470</t>
  </si>
  <si>
    <t>BA1480</t>
  </si>
  <si>
    <t>BA1490</t>
  </si>
  <si>
    <t>BA1500</t>
  </si>
  <si>
    <t>BA1510</t>
  </si>
  <si>
    <t>BA1520</t>
  </si>
  <si>
    <t>BA1530</t>
  </si>
  <si>
    <t>BA1540</t>
  </si>
  <si>
    <t>BA1550</t>
  </si>
  <si>
    <t>BA1560</t>
  </si>
  <si>
    <t>BA1570</t>
  </si>
  <si>
    <t>BA1580</t>
  </si>
  <si>
    <t>BA1590</t>
  </si>
  <si>
    <t>BA1600</t>
  </si>
  <si>
    <t>BA1610</t>
  </si>
  <si>
    <t>BA1620</t>
  </si>
  <si>
    <t>BA1630</t>
  </si>
  <si>
    <t>BA1640</t>
  </si>
  <si>
    <t>BA1650</t>
  </si>
  <si>
    <t>BA1660</t>
  </si>
  <si>
    <t>BA1670</t>
  </si>
  <si>
    <t>BA1680</t>
  </si>
  <si>
    <t>BA1690</t>
  </si>
  <si>
    <t>BA1700</t>
  </si>
  <si>
    <t>BA1710</t>
  </si>
  <si>
    <t>BA1720</t>
  </si>
  <si>
    <t>BA1730</t>
  </si>
  <si>
    <t>BA1740</t>
  </si>
  <si>
    <t>BA1750</t>
  </si>
  <si>
    <t>BA1760</t>
  </si>
  <si>
    <t>BA1770</t>
  </si>
  <si>
    <t>BA1780</t>
  </si>
  <si>
    <t>BA1790</t>
  </si>
  <si>
    <t>BA1800</t>
  </si>
  <si>
    <t>BA1810</t>
  </si>
  <si>
    <t>BA1820</t>
  </si>
  <si>
    <t>BA1830</t>
  </si>
  <si>
    <t>BA1840</t>
  </si>
  <si>
    <t>BA1850</t>
  </si>
  <si>
    <t>BA1860</t>
  </si>
  <si>
    <t>BA1870</t>
  </si>
  <si>
    <t>BA1880</t>
  </si>
  <si>
    <t>BA1890</t>
  </si>
  <si>
    <t>BA1900</t>
  </si>
  <si>
    <t>BA1910</t>
  </si>
  <si>
    <t>BA1920</t>
  </si>
  <si>
    <t>BA1930</t>
  </si>
  <si>
    <t>BA1940</t>
  </si>
  <si>
    <t>BA1950</t>
  </si>
  <si>
    <t>BA1960</t>
  </si>
  <si>
    <t>BA1970</t>
  </si>
  <si>
    <t>BA1980</t>
  </si>
  <si>
    <t>BA1990</t>
  </si>
  <si>
    <t>BA2000</t>
  </si>
  <si>
    <t>BA2010</t>
  </si>
  <si>
    <t>BA2020</t>
  </si>
  <si>
    <t>BA2030</t>
  </si>
  <si>
    <t>BA2040</t>
  </si>
  <si>
    <t>BA2050</t>
  </si>
  <si>
    <t>BA2060</t>
  </si>
  <si>
    <t>BA2070</t>
  </si>
  <si>
    <t>BA2080</t>
  </si>
  <si>
    <t>BA2090</t>
  </si>
  <si>
    <t>BA2100</t>
  </si>
  <si>
    <t>BA2110</t>
  </si>
  <si>
    <t>BA2120</t>
  </si>
  <si>
    <t>BA2130</t>
  </si>
  <si>
    <t>BA2140</t>
  </si>
  <si>
    <t>BA2150</t>
  </si>
  <si>
    <t>BA2160</t>
  </si>
  <si>
    <t>BA2170</t>
  </si>
  <si>
    <t>BA2180</t>
  </si>
  <si>
    <t>BA2190</t>
  </si>
  <si>
    <t>BA2200</t>
  </si>
  <si>
    <t>BA2210</t>
  </si>
  <si>
    <t>BA2220</t>
  </si>
  <si>
    <t>BA2230</t>
  </si>
  <si>
    <t>BA2240</t>
  </si>
  <si>
    <t>BA2250</t>
  </si>
  <si>
    <t>BA2260</t>
  </si>
  <si>
    <t>BA2270</t>
  </si>
  <si>
    <t>BA2280</t>
  </si>
  <si>
    <t>BA2290</t>
  </si>
  <si>
    <t>BA2300</t>
  </si>
  <si>
    <t>BA2310</t>
  </si>
  <si>
    <t>BA2320</t>
  </si>
  <si>
    <t>BA2330</t>
  </si>
  <si>
    <t>BA2340</t>
  </si>
  <si>
    <t>BA2350</t>
  </si>
  <si>
    <t>BA2360</t>
  </si>
  <si>
    <t>BA2370</t>
  </si>
  <si>
    <t>BA2380</t>
  </si>
  <si>
    <t>BA2390</t>
  </si>
  <si>
    <t>BA2400</t>
  </si>
  <si>
    <t>BA2410</t>
  </si>
  <si>
    <t>BA2420</t>
  </si>
  <si>
    <t>BA2430</t>
  </si>
  <si>
    <t>BA2440</t>
  </si>
  <si>
    <t>BA2450</t>
  </si>
  <si>
    <t>BA2460</t>
  </si>
  <si>
    <t>BA2470</t>
  </si>
  <si>
    <t>BA2480</t>
  </si>
  <si>
    <t>BA2490</t>
  </si>
  <si>
    <t>BA2500</t>
  </si>
  <si>
    <t>BA2510</t>
  </si>
  <si>
    <t>BA2520</t>
  </si>
  <si>
    <t>BA2530</t>
  </si>
  <si>
    <t>BA2540</t>
  </si>
  <si>
    <t>BA2550</t>
  </si>
  <si>
    <t>BA2560</t>
  </si>
  <si>
    <t>BA2570</t>
  </si>
  <si>
    <t>BA2580</t>
  </si>
  <si>
    <t>BA2590</t>
  </si>
  <si>
    <t>BA2600</t>
  </si>
  <si>
    <t>BA2610</t>
  </si>
  <si>
    <t>BA2620</t>
  </si>
  <si>
    <t>BA2630</t>
  </si>
  <si>
    <t>BA2640</t>
  </si>
  <si>
    <t>BA2650</t>
  </si>
  <si>
    <t>BA2660</t>
  </si>
  <si>
    <t>BA2670</t>
  </si>
  <si>
    <t>BA2671</t>
  </si>
  <si>
    <t>BA2672</t>
  </si>
  <si>
    <t>BA2673</t>
  </si>
  <si>
    <t>BA2674</t>
  </si>
  <si>
    <t>BA2675</t>
  </si>
  <si>
    <t>BA2676</t>
  </si>
  <si>
    <t>BA2677</t>
  </si>
  <si>
    <t>BA2678</t>
  </si>
  <si>
    <t>BA2680</t>
  </si>
  <si>
    <t>BA2681</t>
  </si>
  <si>
    <t>BA2682</t>
  </si>
  <si>
    <t>BA2683</t>
  </si>
  <si>
    <t>BA2684</t>
  </si>
  <si>
    <t>BA2685</t>
  </si>
  <si>
    <t>BA2686</t>
  </si>
  <si>
    <t>BA2690</t>
  </si>
  <si>
    <t>BA2700</t>
  </si>
  <si>
    <t>BA2710</t>
  </si>
  <si>
    <t>BA2720</t>
  </si>
  <si>
    <t>BA2730</t>
  </si>
  <si>
    <t>BA2740</t>
  </si>
  <si>
    <t>BA2750</t>
  </si>
  <si>
    <t>BA2760</t>
  </si>
  <si>
    <t>BA2770</t>
  </si>
  <si>
    <t>BA2780</t>
  </si>
  <si>
    <t>BA2790</t>
  </si>
  <si>
    <t>BA2800</t>
  </si>
  <si>
    <t>BA2810</t>
  </si>
  <si>
    <t>BA2820</t>
  </si>
  <si>
    <t>BA2840</t>
  </si>
  <si>
    <t>BA2850</t>
  </si>
  <si>
    <t>BA2860</t>
  </si>
  <si>
    <t>BA2870</t>
  </si>
  <si>
    <t>BA2880</t>
  </si>
  <si>
    <t>BA2890</t>
  </si>
  <si>
    <t>CZ9999</t>
  </si>
  <si>
    <t>CA0010</t>
  </si>
  <si>
    <t>CA0020</t>
  </si>
  <si>
    <t>CA0030</t>
  </si>
  <si>
    <t>CA0040</t>
  </si>
  <si>
    <t>CA0050</t>
  </si>
  <si>
    <t>CA0060</t>
  </si>
  <si>
    <t>CA0070</t>
  </si>
  <si>
    <t>CA0080</t>
  </si>
  <si>
    <t>CA0090</t>
  </si>
  <si>
    <t>CA0100</t>
  </si>
  <si>
    <t>CA0110</t>
  </si>
  <si>
    <t>CA0120</t>
  </si>
  <si>
    <t>CA0130</t>
  </si>
  <si>
    <t>CA0140</t>
  </si>
  <si>
    <t>CA0150</t>
  </si>
  <si>
    <t>CA0160</t>
  </si>
  <si>
    <t>CA0170</t>
  </si>
  <si>
    <t>DZ9999</t>
  </si>
  <si>
    <t>DA0010</t>
  </si>
  <si>
    <t>DA0020</t>
  </si>
  <si>
    <t>EZ9999</t>
  </si>
  <si>
    <t>EA0010</t>
  </si>
  <si>
    <t>EA0020</t>
  </si>
  <si>
    <t>EA0030</t>
  </si>
  <si>
    <t>EA0040</t>
  </si>
  <si>
    <t>EA0050</t>
  </si>
  <si>
    <t>EA0060</t>
  </si>
  <si>
    <t>EA0070</t>
  </si>
  <si>
    <t>EA0080</t>
  </si>
  <si>
    <t>EA0090</t>
  </si>
  <si>
    <t>EA0100</t>
  </si>
  <si>
    <t>EA0110</t>
  </si>
  <si>
    <t>EA0120</t>
  </si>
  <si>
    <t>EA0130</t>
  </si>
  <si>
    <t>EA0140</t>
  </si>
  <si>
    <t>EA0150</t>
  </si>
  <si>
    <t>EA0160</t>
  </si>
  <si>
    <t>EA0170</t>
  </si>
  <si>
    <t>EA0180</t>
  </si>
  <si>
    <t>EA0190</t>
  </si>
  <si>
    <t>EA0200</t>
  </si>
  <si>
    <t>EA0210</t>
  </si>
  <si>
    <t>EA0220</t>
  </si>
  <si>
    <t>EA0230</t>
  </si>
  <si>
    <t>EA0240</t>
  </si>
  <si>
    <t>EA0250</t>
  </si>
  <si>
    <t>EA0260</t>
  </si>
  <si>
    <t>EA0270</t>
  </si>
  <si>
    <t>EA0280</t>
  </si>
  <si>
    <t>EA0290</t>
  </si>
  <si>
    <t>EA0300</t>
  </si>
  <si>
    <t>EA0310</t>
  </si>
  <si>
    <t>EA0320</t>
  </si>
  <si>
    <t>EA0330</t>
  </si>
  <si>
    <t>EA0340</t>
  </si>
  <si>
    <t>EA0350</t>
  </si>
  <si>
    <t>EA0360</t>
  </si>
  <si>
    <t>EA0370</t>
  </si>
  <si>
    <t>EA0380</t>
  </si>
  <si>
    <t>EA0390</t>
  </si>
  <si>
    <t>EA0400</t>
  </si>
  <si>
    <t>EA0410</t>
  </si>
  <si>
    <t>EA0420</t>
  </si>
  <si>
    <t>EA0430</t>
  </si>
  <si>
    <t>EA0440</t>
  </si>
  <si>
    <t>EA0450</t>
  </si>
  <si>
    <t>EA0460</t>
  </si>
  <si>
    <t>EA0470</t>
  </si>
  <si>
    <t>EA0480</t>
  </si>
  <si>
    <t>EA0490</t>
  </si>
  <si>
    <t>EA0500</t>
  </si>
  <si>
    <t>EA0510</t>
  </si>
  <si>
    <t>EA0520</t>
  </si>
  <si>
    <t>EA0530</t>
  </si>
  <si>
    <t>EA0540</t>
  </si>
  <si>
    <t>EA0550</t>
  </si>
  <si>
    <t>EA0560</t>
  </si>
  <si>
    <t>YZ9999</t>
  </si>
  <si>
    <t>YA0010</t>
  </si>
  <si>
    <t>YA0020</t>
  </si>
  <si>
    <t>YA0030</t>
  </si>
  <si>
    <t>YA0040</t>
  </si>
  <si>
    <t>YA0050</t>
  </si>
  <si>
    <t>YA0060</t>
  </si>
  <si>
    <t>YA0070</t>
  </si>
  <si>
    <t>YA0080</t>
  </si>
  <si>
    <t>YA0090</t>
  </si>
  <si>
    <t>AA0031 (A.1.A.1.1)  Finanziamento Indistinto)</t>
  </si>
  <si>
    <t>AA0032 (A.1.A.1.2)  Finanziamento indistinto finalizzato da Regione)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</si>
  <si>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</si>
  <si>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</si>
  <si>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</si>
  <si>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</si>
  <si>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AA0150 (A.1.B.3.2)  Contributi da altri soggetti pubblici (extra fondo) vincolati)</t>
  </si>
  <si>
    <t>AA0160 (A.1.B.3.3)  Contributi da altri soggetti pubblici (extra fondo) L. 210/92)</t>
  </si>
  <si>
    <t>AA0170 (A.1.B.3.4)  Contributi da altri soggetti pubblici (extra fondo) altro)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</si>
  <si>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</si>
  <si>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</si>
  <si>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</si>
  <si>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</si>
  <si>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</si>
  <si>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</si>
  <si>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</si>
  <si>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</si>
  <si>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</si>
  <si>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</si>
  <si>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</si>
  <si>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</si>
  <si>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</si>
  <si>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</si>
  <si>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</si>
  <si>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</si>
  <si>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</si>
  <si>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</si>
  <si>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</si>
  <si>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</si>
  <si>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</si>
  <si>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</si>
  <si>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</si>
  <si>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</si>
  <si>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</si>
  <si>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</si>
  <si>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</si>
  <si>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</si>
  <si>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</si>
  <si>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</si>
  <si>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</si>
  <si>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</si>
  <si>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</si>
  <si>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</si>
  <si>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</si>
  <si>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</si>
  <si>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</si>
  <si>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</si>
  <si>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</si>
  <si>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AA0831 (A.5.C.4) Altri concorsi, recuperi e rimborsi da parte della Regione - GSA - Azienda Zero (compilato da Aziende))</t>
  </si>
  <si>
    <t>AA0921 (A.5.E.2) Rimborso per Pay back sui dispositivi medici)</t>
  </si>
  <si>
    <t>AA0930 (A.5.E.3) Altri concorsi, recuperi e rimborsi da privati)</t>
  </si>
  <si>
    <t>BA0051 (B.1.A.1.3) Ossigeno e altri gas medicali)</t>
  </si>
  <si>
    <t>BA0060 (B.1.A.1.4) Emoderivati di produzione regionale)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</si>
  <si>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</si>
  <si>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</si>
  <si>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</si>
  <si>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</si>
  <si>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</si>
  <si>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</si>
  <si>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</si>
  <si>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</si>
  <si>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</si>
  <si>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</si>
  <si>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</si>
  <si>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</si>
  <si>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</si>
  <si>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</si>
  <si>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</si>
  <si>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</si>
  <si>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</si>
  <si>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</si>
  <si>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</si>
  <si>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</si>
  <si>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BA1190 (B.2.A.12.6) - da privato (extraregionale))</t>
  </si>
  <si>
    <t>BA1341 (B.2.A.14.7)  Rimborsi, assegni e contributi v/Regione - GSA - Azienda Zero)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</si>
  <si>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</si>
  <si>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</si>
  <si>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</si>
  <si>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BA1831 (B.2.B.2.3.F) Altre Consulenze non sanitarie da privato - in attuazione dell’art.79; comma 1 sexies lettera c); del D.L. 112/2008; convertito con legge 133/2008 e della legge 23 dicembre 2009 n. 191)</t>
  </si>
  <si>
    <t>BA2061 (B.4.D) Canoni di project financing)</t>
  </si>
  <si>
    <t>BA2070 (B.4.E)  Locazioni e noleggi da Aziende sanitarie pubbliche della Regione)</t>
  </si>
  <si>
    <t>BA2551 (B.9.C.3) Altri oneri diversi di gestione da Aziende sanitarie pubbliche della Regione)</t>
  </si>
  <si>
    <t>BA2552 (B.9.C.4) Altri oneri diversi di gestione - per Autoassicurazione)</t>
  </si>
  <si>
    <t>BA2590 (B.11.A) Ammortamento dei fabbricati)</t>
  </si>
  <si>
    <t>BA2600 (B.11.A.1) Ammortamenti fabbricati non strumentali (disponibili))</t>
  </si>
  <si>
    <t>BA2610 (B.11.A.2) Ammortamenti fabbricati strumentali (indisponibili))</t>
  </si>
  <si>
    <t>BA2620 (B.11.B) Ammortamenti delle altre immobilizzazioni materiali)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</si>
  <si>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</si>
  <si>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</si>
  <si>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</si>
  <si>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</si>
  <si>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</si>
  <si>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</si>
  <si>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</si>
  <si>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</si>
  <si>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</si>
  <si>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</si>
  <si>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</si>
  <si>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</si>
  <si>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</si>
  <si>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</si>
  <si>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</si>
  <si>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</si>
  <si>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</si>
  <si>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</si>
  <si>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</si>
  <si>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</si>
  <si>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</si>
  <si>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</si>
  <si>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</si>
  <si>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</si>
  <si>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</si>
  <si>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</si>
  <si>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</si>
  <si>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</si>
  <si>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</si>
  <si>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</si>
  <si>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</si>
  <si>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</si>
  <si>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</si>
  <si>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</si>
  <si>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</si>
  <si>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</si>
  <si>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</si>
  <si>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</si>
  <si>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</si>
  <si>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</si>
  <si>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</si>
  <si>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</si>
  <si>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</si>
  <si>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</si>
  <si>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</si>
  <si>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</si>
  <si>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</si>
  <si>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</si>
  <si>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EA0051 (E.1.B.2.1) Sopravvenienze attive per quote F.S vincolato)</t>
  </si>
  <si>
    <t>EA0060 (E.1.B.2.2)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</si>
  <si>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</si>
  <si>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</si>
  <si>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</si>
  <si>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</si>
  <si>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</si>
  <si>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</si>
  <si>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</si>
  <si>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</si>
  <si>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</si>
  <si>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</si>
  <si>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</si>
  <si>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</si>
  <si>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</si>
  <si>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</si>
  <si>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</si>
  <si>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</si>
  <si>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</si>
  <si>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</si>
  <si>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AA0031a (A.1.A.1.1.A) Finanziamento indistinto - quota capitaria)</t>
  </si>
  <si>
    <t>AA0031b (A.1.A.1.1.B) Finanziamento indistinto - altro)</t>
  </si>
  <si>
    <t>AA0032a (A.1.A.1.2.A)  Finanziamento indistinto finalizzato da Regione - per investimenti)</t>
  </si>
  <si>
    <t>AA0032b (A.1.A.1.2.B)  Finanziamento indistinto finalizzato da Regione - altro)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</si>
  <si>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</si>
  <si>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</si>
  <si>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</si>
  <si>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</si>
  <si>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AA0430a (A.4.A.1.15.A) Altre prestazioni sanitarie e socio-sanitarie a rilevanza sanitaria - HOSPICE)</t>
  </si>
  <si>
    <t>AA0430b (A.4.A.1.15.B) Altre prestazioini sanitarie e socio-sanitarie a rilevanza sanitaria)</t>
  </si>
  <si>
    <t>AA0860a (A.5.D.2.A) Rimborsi per acquisto beni da parte di altri soggetti pubblici: emoderivati CRAT)</t>
  </si>
  <si>
    <t>AA0860b (A.5.D.2.B) Rimborsi per acquisto beni da parte di altri soggetti pubblici: altro)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</si>
  <si>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</si>
  <si>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</si>
  <si>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</si>
  <si>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BA0220a (B.1.A.3.1.A)  Dispositivi protesici impiantabili))</t>
  </si>
  <si>
    <t>BA0220b (B.1.A.3.1.B)  Dispositivi medici altro))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</si>
  <si>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</si>
  <si>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</si>
  <si>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</si>
  <si>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</si>
  <si>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</si>
  <si>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</si>
  <si>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</si>
  <si>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BA1151 (B.2.A.12.1.A) Assistenza domiciliare integrata (ADI))</t>
  </si>
  <si>
    <t>BA1152 (B.2.A.12.1.B) Altre prestazioni socio-sanitarie a rilevanza sanitaria)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</si>
  <si>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</si>
  <si>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</si>
  <si>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</si>
  <si>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</si>
  <si>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</si>
  <si>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</si>
  <si>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</si>
  <si>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</si>
  <si>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</si>
  <si>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</si>
  <si>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</si>
  <si>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</si>
  <si>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</si>
  <si>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</si>
  <si>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</si>
  <si>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</si>
  <si>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BA1601 (B.2.B.1.3.A) Mensa dipendenti)</t>
  </si>
  <si>
    <t>BA1602 (B.2.B.1.3.B) Mensa degenti)</t>
  </si>
  <si>
    <t>BA1740a (B.2.B.1.12.C.1) Altri servizi non sanitari esternalizzati (1)))</t>
  </si>
  <si>
    <t>BA1740b (B.2.B.1.12.C.2) Altri servizi non sanitari da privato: altro (2)))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</si>
  <si>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</si>
  <si>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</si>
  <si>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</si>
  <si>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</si>
  <si>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</si>
  <si>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</si>
  <si>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</si>
  <si>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BA2600a (B.11.A.1.1) Ammortamenti fabbricati non strumentali (disponibili)))</t>
  </si>
  <si>
    <t>BA2600b (B.11.A.1.2) Ammortamenti costruzioni leggere non strumentali (disponibili)))</t>
  </si>
  <si>
    <t>BA2610a (B.11.A.2.1) Ammortamento fabbricati strumentali (indisponibili)))</t>
  </si>
  <si>
    <t>BA2610b (B.11.A.2.2) Ammortamenti costruzioni leggere strumentali (indisponibili)))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</si>
  <si>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</si>
  <si>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</si>
  <si>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</si>
  <si>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</si>
  <si>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</si>
  <si>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</si>
  <si>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</si>
  <si>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</si>
  <si>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BA2650a (B.12.B.1) Svalutazione dei crediti delle immobilizzazioni finanziarie)</t>
  </si>
  <si>
    <t>BA2650b (B.12.B.2) Svalutazione dei crediti dell'attivo circolante)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</si>
  <si>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</si>
  <si>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</si>
  <si>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</si>
  <si>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</si>
  <si>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AA0031a</t>
  </si>
  <si>
    <t>AA0032a</t>
  </si>
  <si>
    <t>AA0031b</t>
  </si>
  <si>
    <t>AA0032b</t>
  </si>
  <si>
    <t>AA0150a</t>
  </si>
  <si>
    <t>AA0290a</t>
  </si>
  <si>
    <t>AA0423</t>
  </si>
  <si>
    <t>AA0430a</t>
  </si>
  <si>
    <t>AA0430b</t>
  </si>
  <si>
    <t>AA0561</t>
  </si>
  <si>
    <t>AA0860a</t>
  </si>
  <si>
    <t>AA0860b</t>
  </si>
  <si>
    <t>BA0063</t>
  </si>
  <si>
    <t>BA0220a</t>
  </si>
  <si>
    <t>BA0220b</t>
  </si>
  <si>
    <t>BA1152</t>
  </si>
  <si>
    <t>BA1160a</t>
  </si>
  <si>
    <t>BA1160b</t>
  </si>
  <si>
    <t>BA1160c</t>
  </si>
  <si>
    <t>BA1160d</t>
  </si>
  <si>
    <t>BA1160e</t>
  </si>
  <si>
    <t>BA1180a</t>
  </si>
  <si>
    <t>BA1180b</t>
  </si>
  <si>
    <t>BA1180c</t>
  </si>
  <si>
    <t>BA1180d</t>
  </si>
  <si>
    <t>BA1180e</t>
  </si>
  <si>
    <t>BA1530a</t>
  </si>
  <si>
    <t>BA1530b</t>
  </si>
  <si>
    <t>BA1530z</t>
  </si>
  <si>
    <t>BA1530y</t>
  </si>
  <si>
    <t>BA1530c</t>
  </si>
  <si>
    <t>BA1530d</t>
  </si>
  <si>
    <t>BA1740a</t>
  </si>
  <si>
    <t>BA1740b</t>
  </si>
  <si>
    <t>BA2570a</t>
  </si>
  <si>
    <t>BA2570b</t>
  </si>
  <si>
    <t>BA2570c</t>
  </si>
  <si>
    <t>BA2570d</t>
  </si>
  <si>
    <t>BA2570e</t>
  </si>
  <si>
    <t>BA2570f</t>
  </si>
  <si>
    <t>BA2570g</t>
  </si>
  <si>
    <t>BA2620a</t>
  </si>
  <si>
    <t>BA2620z</t>
  </si>
  <si>
    <t>BA2620y</t>
  </si>
  <si>
    <t>BA2620b</t>
  </si>
  <si>
    <t>BA2620c</t>
  </si>
  <si>
    <t>BA2620d</t>
  </si>
  <si>
    <t>BA2600a</t>
  </si>
  <si>
    <t>BA2600b</t>
  </si>
  <si>
    <t>BA2610a</t>
  </si>
  <si>
    <t>BA2610b</t>
  </si>
  <si>
    <t>BA2620e</t>
  </si>
  <si>
    <t>BA2620f</t>
  </si>
  <si>
    <t>BA2650a</t>
  </si>
  <si>
    <t>BA2650b</t>
  </si>
  <si>
    <t>BA2790a</t>
  </si>
  <si>
    <t>BA2751</t>
  </si>
  <si>
    <t>BA2883</t>
  </si>
  <si>
    <t>BA2881</t>
  </si>
  <si>
    <t>EA0060a</t>
  </si>
  <si>
    <t>EA0060b</t>
  </si>
  <si>
    <t>AA0141</t>
  </si>
  <si>
    <t>AA0150b</t>
  </si>
  <si>
    <t>AA0171</t>
  </si>
  <si>
    <t>AA0271</t>
  </si>
  <si>
    <t>AA0290b</t>
  </si>
  <si>
    <t>AA0361</t>
  </si>
  <si>
    <t>AA0421</t>
  </si>
  <si>
    <t>AA0422</t>
  </si>
  <si>
    <t>AA0424</t>
  </si>
  <si>
    <t>AA0425</t>
  </si>
  <si>
    <t>AA0471</t>
  </si>
  <si>
    <t>AA0541</t>
  </si>
  <si>
    <t>AA0542</t>
  </si>
  <si>
    <t>AA0601</t>
  </si>
  <si>
    <t>AA0602</t>
  </si>
  <si>
    <t>AA0631</t>
  </si>
  <si>
    <t>AA0831</t>
  </si>
  <si>
    <t>AA0921</t>
  </si>
  <si>
    <t>BA0051</t>
  </si>
  <si>
    <t>BA0061</t>
  </si>
  <si>
    <t>BA0062</t>
  </si>
  <si>
    <t>BA0301</t>
  </si>
  <si>
    <t>BA0303</t>
  </si>
  <si>
    <t>BA0304</t>
  </si>
  <si>
    <t>BA0305</t>
  </si>
  <si>
    <t>BA0306</t>
  </si>
  <si>
    <t>BA0307</t>
  </si>
  <si>
    <t>BA0308</t>
  </si>
  <si>
    <t>BA0541</t>
  </si>
  <si>
    <t>BA0551</t>
  </si>
  <si>
    <t>BA0561</t>
  </si>
  <si>
    <t>BA0591</t>
  </si>
  <si>
    <t>BA0601</t>
  </si>
  <si>
    <t>BA0611</t>
  </si>
  <si>
    <t>BA0621</t>
  </si>
  <si>
    <t>BA0631</t>
  </si>
  <si>
    <t>BA1151</t>
  </si>
  <si>
    <t>BA1341</t>
  </si>
  <si>
    <t>BA1541</t>
  </si>
  <si>
    <t>BA1542</t>
  </si>
  <si>
    <t>BA1601</t>
  </si>
  <si>
    <t>BA1602</t>
  </si>
  <si>
    <t>BA1831</t>
  </si>
  <si>
    <t>BA2061</t>
  </si>
  <si>
    <t>BA2551</t>
  </si>
  <si>
    <t>BA2552</t>
  </si>
  <si>
    <t>BA2741</t>
  </si>
  <si>
    <t>BA2771</t>
  </si>
  <si>
    <t>BA2790b</t>
  </si>
  <si>
    <t>BA2811</t>
  </si>
  <si>
    <t>BA2882</t>
  </si>
  <si>
    <t>BA2884</t>
  </si>
  <si>
    <t>EA0051</t>
  </si>
  <si>
    <t>EA0461</t>
  </si>
  <si>
    <t>4 = SANITARIO
3 = SOCIALE</t>
  </si>
  <si>
    <t>Costi GSA per differenziale saldo mobilità interregionale)</t>
  </si>
  <si>
    <t>AA0141 (A.1.B.3.1) Contributi da Ministero della Salute (extra fondo))</t>
  </si>
  <si>
    <t>AA0171 (A.1.B.3.5) Contributi da altri soggetti pubblici (extra fondo) - in attuazione dell’art.79; comma 1 sexies lettera c); del D.L. 112/2008; convertito con legge 133/2008 e della legge 23 dicembre 2009 n)</t>
  </si>
  <si>
    <t>"" displayCredits="Default" dimDisplayMode="DimensionName" displayDebits="Default" slicersHorizontal="false" slicersSpacer="0" slicersDimensionsLoc="Left" slicersWrapThreshold="0" slicersHideSettings="None" query="NewTable0Query" styleColumnHeader="SAS FM Column header" styleColumnDrillableHeader="SAS FM Column drillable header" styleRowHeader="SAS FM Row header" styleDrillPath="SAS FM Drill path" styleSlicerSelector="SAS FM Slicers" styleErrorCell="SAS FM Invalid data cell" styleData="SAS FM Read-only data cell (read-only table)" styleEntryDataReadOnly="SAS FM Read-only data cell (data entry table)" styleEntryDataWriteable="SAS FM Writeable data cell" styleEntryDataProtectedMember="SAS FM Protected member data cell" styleEntryDataReadProtectedMember="SAS FM Visibility Protected member data cell" styleEntryDataSupplementedMember="SAS FM Supplemented member data cell" styleEntryDataHeldCe</t>
  </si>
  <si>
    <t>ll="SAS FM Held member data cell" styleEntryProtectedHoldableCell="SAS FM Protected Holdable member data cell" styleClientCalculatedMemberDataEntry="SAS FM Client calculated data cell (data entry table)" styleClientCalculatedMemberReadOnly="SAS FM Client calculated data cell (read only table)" styleEntryDataNoQuery="SAS FM No query data cell" NonTimeRollUpWritable="false" allowFormEntryAnalyticsChangeSTP="false" filterZerosLocations="None" filterNaNLocations="None" filterValues="None" applySystemFilters="false" styleRowDrillableHeader="SAS FM Row drillable header"&gt;
      &lt;ProtectedCrossings /&gt;
      &lt;Filters&gt;
        &lt;Filter crossingCodes="6.INTORG.3.999.4.TIME.4.2011" /&gt;
      &lt;/Filters&gt;
    &lt;/Table&gt;
  &lt;/Views&gt;
  &lt;Queries&gt;
    &lt;Query name="NewTable0Query" cubeId="-1" cubeCode="Copy of M2019_G118_DE_CONS" RollUpsAreWritable="false"&gt;
      &lt;useLinkedHierarchyInTuples&gt;false&lt;/useLinkedHiera</t>
  </si>
  <si>
    <t xml:space="preserve">rchyInTuples&gt;
      &lt;Row Slicer="false" crossProduct="false"&gt;
        &lt;Hierarchy id="0" code="ACCOUNT" includeLeaves="n" includeRollups="n" expandCollapseDirection="after" displayMode="CodeAndDescription" vcFilter="true" clientHierarchy="false" enablePropertyFilters="false"&gt;
          &lt;Member id="0" code="ZZ9999" includeLeaves="n" includeRollups="n" include="true" /&gt;
          &lt;Member id="0" code="AA0450_ric (B)" includeLeaves="0" includeRollups="0" include="false" /&gt;
          &lt;Member id="0" code="AA0340_ric (A)" includeLeaves="0" includeRollups="0" include="false" /&gt;
          &lt;Member id="0" code="AA0330_ric (A+B)" includeLeaves="0" includeRollups="0" include="false" /&gt;
          &lt;Member id="0" code="AA0330_ric (C+D)" includeLeaves="0" includeRollups="0" include="false" /&gt;
          &lt;Member id="0" code="AA0330_ric (A+C)" includeLeaves="0" includeRollups="0" include="false" /&gt;
         </t>
  </si>
  <si>
    <t xml:space="preserve"> &lt;Member id="0" code="AA0340_ric (B+D)" includeLeaves="0" includeRollups="0" include="false" /&gt;
          &lt;Member id="0" code="AA0340_ric (TOT)" includeLeaves="0" includeRollups="0" include="false" /&gt;
          &lt;Member id="0" code="AA0450_POSTE R" includeLeaves="0" includeRollups="0" include="false" /&gt;
          &lt;Member id="0" code="AA0450_ricavi extraregione" includeLeaves="0" includeRollups="0" include="false" /&gt;
          &lt;Member id="0" code="AA0821" includeLeaves="0" includeRollups="0" include="false" /&gt;
          &lt;Member id="0" code="AA0822" includeLeaves="0" includeRollups="0" include="false" /&gt;
          &lt;Member id="0" code="AA0823" includeLeaves="0" includeRollups="0" include="false" /&gt;
          &lt;Member id="0" code="AA0824" includeLeaves="0" includeRollups="0" include="false" /&gt;
          &lt;Member id="0" code="AA0825" includeLeaves="0" includeRollups="0" include="false" /&gt;
      </t>
  </si>
  <si>
    <t xml:space="preserve">    &lt;Member id="0" code="AA0826" includeLeaves="0" includeRollups="0" include="false" /&gt;
          &lt;Member id="0" code="AA0827" includeLeaves="0" includeRollups="0" include="false" /&gt;
          &lt;Member id="0" code="AA0828" includeLeaves="0" includeRollups="0" include="false" /&gt;
          &lt;Member id="0" code="AA0829" includeLeaves="0" includeRollups="0" include="false" /&gt;
          &lt;Member id="0" code="AA082a" includeLeaves="0" includeRollups="0" include="false" /&gt;
          &lt;Member id="0" code="AA082b" includeLeaves="0" includeRollups="0" include="false" /&gt;
          &lt;Member id="0" code="AA082c" includeLeaves="0" includeRollups="0" include="false" /&gt;
          &lt;Member id="0" code="AA082d" includeLeaves="0" includeRollups="0" include="false" /&gt;
          &lt;Member id="0" code="AA082e" includeLeaves="0" includeRollups="0" include="false" /&gt;
          &lt;Member id="0" code="BA0010_ric_intra" in</t>
  </si>
  <si>
    <t>cludeLeaves="0" includeRollups="0" include="false" /&gt;
          &lt;Member id="0" code="BA02400_ric_mobilità" includeLeaves="0" includeRollups="0" include="false" /&gt;
          &lt;Member id="0" code="BA02400_ric_mobilità (B)" includeLeaves="0" includeRollups="0" include="false" /&gt;
          &lt;Member id="0" code="BA0400_ric_mobilità(C)" includeLeaves="0" includeRollups="0" include="false" /&gt;
          &lt;Member id="0" code="BA02400_ric_mobilità(A+B)" includeLeaves="0" includeRollups="0" include="false" /&gt;
          &lt;Member id="0" code="BA0400_ric_mobilità (D)" includeLeaves="0" includeRollups="0" include="false" /&gt;
          &lt;Member id="0" code="Global_ric" includeLeaves="0" includeRollups="0" include="false" /&gt;
          &lt;Member id="0" code="BA0400_ric_mobilità (C+D)" includeLeaves="0" includeRollups="0" include="false" /&gt;
          &lt;Member id="0" code="BA0400_ric_mobilità (A+C)" includeLeaves="0</t>
  </si>
  <si>
    <t>" includeRollups="0" include="false" /&gt;
          &lt;Member id="0" code="BA2120_stip" includeLeaves="0" includeRollups="0" include="false" /&gt;
          &lt;Member id="0" code="BA2120_posiz" includeLeaves="0" includeRollups="0" include="false" /&gt;
          &lt;Member id="0" code="BA2120_inden" includeLeaves="0" includeRollups="0" include="false" /&gt;
          &lt;Member id="0" code="BA2120_acc" includeLeaves="0" includeRollups="0" include="false" /&gt;
          &lt;Member id="0" code="BA2120_on_retrib" includeLeaves="0" includeRollups="0" include="false" /&gt;
          &lt;Member id="0" code="BA2120_on_altri" includeLeaves="0" includeRollups="0" include="false" /&gt;
          &lt;Member id="0" code="BA2130_stip" includeLeaves="0" includeRollups="0" include="false" /&gt;
          &lt;Member id="0" code="BA2130_posiz" includeLeaves="0" includeRollups="0" include="false" /&gt;
          &lt;Member id="0" code="BA2130_inden" incl</t>
  </si>
  <si>
    <t>udeLeaves="0" includeRollups="0" include="false" /&gt;
          &lt;Member id="0" code="BA2130_on_retrib" includeLeaves="0" includeRollups="0" include="false" /&gt;
          &lt;Member id="0" code="BA2130_on_altri" includeLeaves="0" includeRollups="0" include="false" /&gt;
          &lt;Member id="0" code="BA2130_acc" includeLeaves="0" includeRollups="0" include="false" /&gt;
          &lt;Member id="0" code="BA2160_stip" includeLeaves="0" includeRollups="0" include="false" /&gt;
          &lt;Member id="0" code="BA2160_posiz" includeLeaves="0" includeRollups="0" include="false" /&gt;
          &lt;Member id="0" code="BA2160_inden" includeLeaves="0" includeRollups="0" include="false" /&gt;
          &lt;Member id="0" code="BA2160_acc" includeLeaves="0" includeRollups="0" include="false" /&gt;
          &lt;Member id="0" code="BA2160_on_retrib" includeLeaves="0" includeRollups="0" include="false" /&gt;
          &lt;Member id="0" code="BA2</t>
  </si>
  <si>
    <t>160_on_altri" includeLeaves="0" includeRollups="0" include="false" /&gt;
          &lt;Member id="0" code="BA2170_posiz" includeLeaves="0" includeRollups="0" include="false" /&gt;
          &lt;Member id="0" code="BA2170_stip" includeLeaves="0" includeRollups="0" include="false" /&gt;
          &lt;Member id="0" code="BA2170_inden" includeLeaves="0" includeRollups="0" include="false" /&gt;
          &lt;Member id="0" code="BA2170_on_retrib" includeLeaves="0" includeRollups="0" include="false" /&gt;
          &lt;Member id="0" code="BA2170_acc" includeLeaves="0" includeRollups="0" include="false" /&gt;
          &lt;Member id="0" code="BA2170_on_altri" includeLeaves="0" includeRollups="0" include="false" /&gt;
          &lt;Member id="0" code="BA2200_stip" includeLeaves="0" includeRollups="0" include="false" /&gt;
          &lt;Member id="0" code="BA2200_posiz" includeLeaves="0" includeRollups="0" include="false" /&gt;
          &lt;Member i</t>
  </si>
  <si>
    <t xml:space="preserve">d="0" code="BA2200_inden" includeLeaves="0" includeRollups="0" include="false" /&gt;
          &lt;Member id="0" code="BA2200_acc" includeLeaves="0" includeRollups="0" include="false" /&gt;
          &lt;Member id="0" code="BA2200_on_retrib" includeLeaves="0" includeRollups="0" include="false" /&gt;
          &lt;Member id="0" code="BA2200_on_altri" includeLeaves="0" includeRollups="0" include="false" /&gt;
          &lt;Member id="0" code="BA2210_stip" includeLeaves="0" includeRollups="0" include="false" /&gt;
          &lt;Member id="0" code="BA2210_posiz" includeLeaves="0" includeRollups="0" include="false" /&gt;
          &lt;Member id="0" code="BA2210_inden" includeLeaves="0" includeRollups="0" include="false" /&gt;
          &lt;Member id="0" code="BA2210_acc" includeLeaves="0" includeRollups="0" include="false" /&gt;
          &lt;Member id="0" code="BA2210_on_retrib" includeLeaves="0" includeRollups="0" include="false" /&gt;
    </t>
  </si>
  <si>
    <t xml:space="preserve">      &lt;Member id="0" code="BA2210_on_altri" includeLeaves="0" includeRollups="0" include="false" /&gt;
          &lt;Member id="0" code="BA2250_stip" includeLeaves="0" includeRollups="0" include="false" /&gt;
          &lt;Member id="0" code="BA2250_posiz" includeLeaves="0" includeRollups="0" include="false" /&gt;
          &lt;Member id="0" code="BA2250_inden" includeLeaves="0" includeRollups="0" include="false" /&gt;
          &lt;Member id="0" code="BA2250_acc" includeLeaves="0" includeRollups="0" include="false" /&gt;
          &lt;Member id="0" code="BA2250_on_retrib" includeLeaves="0" includeRollups="0" include="false" /&gt;
          &lt;Member id="0" code="BA2250_on_altri" includeLeaves="0" includeRollups="0" include="false" /&gt;
          &lt;Member id="0" code="BA2260_stip" includeLeaves="0" includeRollups="0" include="false" /&gt;
          &lt;Member id="0" code="BA2260_posiz" includeLeaves="0" includeRollups="0" include=</t>
  </si>
  <si>
    <t>"false" /&gt;
          &lt;Member id="0" code="BA2260_inden" includeLeaves="0" includeRollups="0" include="false" /&gt;
          &lt;Member id="0" code="BA2260_acc" includeLeaves="0" includeRollups="0" include="false" /&gt;
          &lt;Member id="0" code="BA2260_on_retrib" includeLeaves="0" includeRollups="0" include="false" /&gt;
          &lt;Member id="0" code="BA2260_on_altri" includeLeaves="0" includeRollups="0" include="false" /&gt;
          &lt;Member id="0" code="BA2290_stip" includeLeaves="0" includeRollups="0" include="false" /&gt;
          &lt;Member id="0" code="BA2290_posiz" includeLeaves="0" includeRollups="0" include="false" /&gt;
          &lt;Member id="0" code="BA2290_inden" includeLeaves="0" includeRollups="0" include="false" /&gt;
          &lt;Member id="0" code="BA2290_acc" includeLeaves="0" includeRollups="0" include="false" /&gt;
          &lt;Member id="0" code="BA2290_on_retrib" includeLeaves="0" includeRollu</t>
  </si>
  <si>
    <t>ps="0" include="false" /&gt;
          &lt;Member id="0" code="BA2290_on_altri" includeLeaves="0" includeRollups="0" include="false" /&gt;
          &lt;Member id="0" code="BA2300_stip" includeLeaves="0" includeRollups="0" include="false" /&gt;
          &lt;Member id="0" code="BA2300_posiz" includeLeaves="0" includeRollups="0" include="false" /&gt;
          &lt;Member id="0" code="BA2300_inden" includeLeaves="0" includeRollups="0" include="false" /&gt;
          &lt;Member id="0" code="BA2300_acc" includeLeaves="0" includeRollups="0" include="false" /&gt;
          &lt;Member id="0" code="BA2300_on_retrib" includeLeaves="0" includeRollups="0" include="false" /&gt;
          &lt;Member id="0" code="BA2300_on_altri" includeLeaves="0" includeRollups="0" include="false" /&gt;
          &lt;Member id="0" code="BA2340_stip" includeLeaves="0" includeRollups="0" include="false" /&gt;
          &lt;Member id="0" code="BA2340_posiz" includeLeaves="</t>
  </si>
  <si>
    <t xml:space="preserve">0" includeRollups="0" include="false" /&gt;
          &lt;Member id="0" code="BA2340_inden" includeLeaves="0" includeRollups="0" include="false" /&gt;
          &lt;Member id="0" code="BA2340_acc" includeLeaves="0" includeRollups="0" include="false" /&gt;
          &lt;Member id="0" code="BA2340_on_retrib" includeLeaves="0" includeRollups="0" include="false" /&gt;
          &lt;Member id="0" code="BA2340_on_altri" includeLeaves="0" includeRollups="0" include="false" /&gt;
          &lt;Member id="0" code="BA2350_stip" includeLeaves="0" includeRollups="0" include="false" /&gt;
          &lt;Member id="0" code="BA2350_posiz" includeLeaves="0" includeRollups="0" include="false" /&gt;
          &lt;Member id="0" code="BA2350_inden" includeLeaves="0" includeRollups="0" include="false" /&gt;
          &lt;Member id="0" code="BA2350_acc" includeLeaves="0" includeRollups="0" include="false" /&gt;
          &lt;Member id="0" code="BA2350_on_retrib" </t>
  </si>
  <si>
    <t>includeLeaves="0" includeRollups="0" include="false" /&gt;
          &lt;Member id="0" code="BA2350_on_altri" includeLeaves="0" includeRollups="0" include="false" /&gt;
          &lt;Member id="0" code="BA2380_stip" includeLeaves="0" includeRollups="0" include="false" /&gt;
          &lt;Member id="0" code="BA2380_posiz" includeLeaves="0" includeRollups="0" include="false" /&gt;
          &lt;Member id="0" code="BA2380_inden" includeLeaves="0" includeRollups="0" include="false" /&gt;
          &lt;Member id="0" code="BA2380_acc" includeLeaves="0" includeRollups="0" include="false" /&gt;
          &lt;Member id="0" code="BA2380_on_retrib" includeLeaves="0" includeRollups="0" include="false" /&gt;
          &lt;Member id="0" code="BA2380_on_altri" includeLeaves="0" includeRollups="0" include="false" /&gt;
          &lt;Member id="0" code="BA2390_stip" includeLeaves="0" includeRollups="0" include="false" /&gt;
          &lt;Member id="0" code=</t>
  </si>
  <si>
    <t>"BA2390_posiz" includeLeaves="0" includeRollups="0" include="false" /&gt;
          &lt;Member id="0" code="BA2390_inden" includeLeaves="0" includeRollups="0" include="false" /&gt;
          &lt;Member id="0" code="BA2390_acc" includeLeaves="0" includeRollups="0" include="false" /&gt;
          &lt;Member id="0" code="BA2390_on_retrib" includeLeaves="0" includeRollups="0" include="false" /&gt;
          &lt;Member id="0" code="BA2390_on_altri" includeLeaves="0" includeRollups="0" include="false" /&gt;
          &lt;Member id="0" code="BA2430_stip" includeLeaves="0" includeRollups="0" include="false" /&gt;
          &lt;Member id="0" code="BA2430_posiz" includeLeaves="0" includeRollups="0" include="false" /&gt;
          &lt;Member id="0" code="BA2430_inden" includeLeaves="0" includeRollups="0" include="false" /&gt;
          &lt;Member id="0" code="BA2430_acc" includeLeaves="0" includeRollups="0" include="false" /&gt;
          &lt;Member i</t>
  </si>
  <si>
    <t xml:space="preserve">d="0" code="BA2430_on_retrib" includeLeaves="0" includeRollups="0" include="false" /&gt;
          &lt;Member id="0" code="BA2430_on_altri" includeLeaves="0" includeRollups="0" include="false" /&gt;
          &lt;Member id="0" code="BA2440_stip" includeLeaves="0" includeRollups="0" include="false" /&gt;
          &lt;Member id="0" code="BA2440_acc" includeLeaves="0" includeRollups="0" include="false" /&gt;
          &lt;Member id="0" code="BA2440_posiz" includeLeaves="0" includeRollups="0" include="false" /&gt;
          &lt;Member id="0" code="BA2440_inden" includeLeaves="0" includeRollups="0" include="false" /&gt;
          &lt;Member id="0" code="BA2440_on_retrib" includeLeaves="0" includeRollups="0" include="false" /&gt;
          &lt;Member id="0" code="BA2440_on_altri" includeLeaves="0" includeRollups="0" include="false" /&gt;
          &lt;Member id="0" code="BA2470_stip" includeLeaves="0" includeRollups="0" include="false" /&gt;
</t>
  </si>
  <si>
    <t xml:space="preserve">          &lt;Member id="0" code="BA2470_posiz" includeLeaves="0" includeRollups="0" include="false" /&gt;
          &lt;Member id="0" code="BA2470_inden" includeLeaves="0" includeRollups="0" include="false" /&gt;
          &lt;Member id="0" code="BA2470_acc" includeLeaves="0" includeRollups="0" include="false" /&gt;
          &lt;Member id="0" code="BA2470_on_retrib" includeLeaves="0" includeRollups="0" include="false" /&gt;
          &lt;Member id="0" code="BA2470_on_altri" includeLeaves="0" includeRollups="0" include="false" /&gt;
          &lt;Member id="0" code="BA2480_stip" includeLeaves="0" includeRollups="0" include="false" /&gt;
          &lt;Member id="0" code="BA2480_posiz" includeLeaves="0" includeRollups="0" include="false" /&gt;
          &lt;Member id="0" code="BA2480_acc" includeLeaves="0" includeRollups="0" include="false" /&gt;
          &lt;Member id="0" code="BA2480_inden" includeLeaves="0" includeRollups="0" include=</t>
  </si>
  <si>
    <t>"false" /&gt;
          &lt;Member id="0" code="BA2480_on_retrib" includeLeaves="0" includeRollups="0" include="false" /&gt;
          &lt;Member id="0" code="BA2480_on_altri" includeLeaves="0" includeRollups="0" include="false" /&gt;
          &lt;Member id="0" code="BA0020_ric" includeLeaves="0" includeRollups="0" include="false" /&gt;
          &lt;Member id="0" code="BA0400_ric_mobilità (B+D)" includeLeaves="0" includeRollups="0" include="false" /&gt;
          &lt;Member id="0" code="BA0400_ric_mobilità (A+B+C+D)" includeLeaves="0" includeRollups="0" include="false" /&gt;
        &lt;/Hierarchy&gt;
        &lt;DisplayState id="0" block="0"&gt;
          &lt;Member id="8490" code="ZZ9999" block="0" /&gt;
          &lt;Member id="8479" code="XA0000" block="0" /&gt;
          &lt;Member id="7479" code="AZ9999" block="0" /&gt;
          &lt;Member id="6719" code="AA0010" block="0" /&gt;
          &lt;Member id="6720" code="AA0020" block="0" /&gt;
          &lt;Me</t>
  </si>
  <si>
    <t>mber id="6721" code="AA0030" block="0" /&gt;
          &lt;Member id="6722" code="AA0031" block="0" /&gt;
          &lt;Member id="6723" code="AA0031a" block="0" /&gt;
          &lt;Member id="6724" code="AA0031b" block="0" /&gt;
          &lt;Member id="6725" code="AA0032" block="0" /&gt;
          &lt;Member id="6726" code="AA0032a" block="0" /&gt;
          &lt;Member id="6727" code="AA0032b" block="0" /&gt;
          &lt;Member id="6728" code="AA0033" block="0" /&gt;
          &lt;Member id="6729" code="AA0034" block="0" /&gt;
          &lt;Member id="6730" code="AA0035" block="0" /&gt;
          &lt;Member id="6731" code="AA0036" block="0" /&gt;
          &lt;Member id="6732" code="AA0040" block="0" /&gt;
          &lt;Member id="6733" code="AA0050" block="0" /&gt;
          &lt;Member id="6734" code="AA0060" block="0" /&gt;
          &lt;Member id="6735" code="AA0070" block="0" /&gt;
          &lt;Member id="6736" code="AA0080" block="0" /&gt;
          &lt;Member id="6737" c</t>
  </si>
  <si>
    <t>ode="AA0090" block="0" /&gt;
          &lt;Member id="6738" code="AA0100" block="0" /&gt;
          &lt;Member id="6739" code="AA0110" block="0" /&gt;
          &lt;Member id="6740" code="AA0120" block="0" /&gt;
          &lt;Member id="6742" code="AA0130" block="0" /&gt;
          &lt;Member id="6744" code="AA0140" block="0" /&gt;
          &lt;Member id="6745" code="AA0141" block="0" /&gt;
          &lt;Member id="6746" code="AA0150" block="0" /&gt;
          &lt;Member id="6752" code="AA0150a" block="0" /&gt;
          &lt;Member id="6753" code="AA0150b" block="0" /&gt;
          &lt;Member id="6754" code="AA0160" block="0" /&gt;
          &lt;Member id="6755" code="AA0170" block="0" /&gt;
          &lt;Member id="6756" code="AA0171" block="0" /&gt;
          &lt;Member id="6757" code="AA0180" block="0" /&gt;
          &lt;Member id="6758" code="AA0190" block="0" /&gt;
          &lt;Member id="6759" code="AA0200" block="0" /&gt;
          &lt;Member id="6760" code="AA0210" block</t>
  </si>
  <si>
    <t xml:space="preserve">="0" /&gt;
          &lt;Member id="6761" code="AA0220" block="0" /&gt;
          &lt;Member id="6762" code="AA0230" block="0" /&gt;
          &lt;Member id="6763" code="AA0240" block="0" /&gt;
          &lt;Member id="6764" code="AA0250" block="0" /&gt;
          &lt;Member id="6765" code="AA0260" block="0" /&gt;
          &lt;Member id="6766" code="AA0270" block="0" /&gt;
          &lt;Member id="6767" code="AA0271" block="0" /&gt;
          &lt;Member id="6768" code="AA0280" block="0" /&gt;
          &lt;Member id="6769" code="AA0290" block="0" /&gt;
          &lt;Member id="6770" code="AA0290a" block="0" /&gt;
          &lt;Member id="6771" code="AA0290b" block="0" /&gt;
          &lt;Member id="6772" code="AA0300" block="0" /&gt;
          &lt;Member id="6773" code="AA0310" block="0" /&gt;
          &lt;Member id="6774" code="AA0320" block="0" /&gt;
          &lt;Member id="6775" code="AA0330" block="0" /&gt;
          &lt;Member id="6779" code="AA0340" block="0" /&gt;
          </t>
  </si>
  <si>
    <t>&lt;Member id="6783" code="AA0350" block="0" /&gt;
          &lt;Member id="6784" code="AA0360" block="0" /&gt;
          &lt;Member id="6785" code="AA0361" block="0" /&gt;
          &lt;Member id="6786" code="AA0370" block="0" /&gt;
          &lt;Member id="6787" code="AA0380" block="0" /&gt;
          &lt;Member id="6788" code="AA0390" block="0" /&gt;
          &lt;Member id="6789" code="AA0400" block="0" /&gt;
          &lt;Member id="6790" code="AA0410" block="0" /&gt;
          &lt;Member id="6791" code="AA0420" block="0" /&gt;
          &lt;Member id="6792" code="AA0421" block="0" /&gt;
          &lt;Member id="6794" code="AA0422" block="0" /&gt;
          &lt;Member id="6796" code="AA0423" block="0" /&gt;
          &lt;Member id="6797" code="AA0424" block="0" /&gt;
          &lt;Member id="6798" code="AA0425" block="0" /&gt;
          &lt;Member id="6800" code="AA0430" block="0" /&gt;
          &lt;Member id="6801" code="AA0430a" block="0" /&gt;
          &lt;Member id="6802" c</t>
  </si>
  <si>
    <t>ode="AA0430b" block="0" /&gt;
          &lt;Member id="6808" code="AA0440" block="0" /&gt;
          &lt;Member id="6809" code="AA0450" block="0" /&gt;
          &lt;Member id="6813" code="AA0460" block="0" /&gt;
          &lt;Member id="6814" code="AA0470" block="0" /&gt;
          &lt;Member id="6815" code="AA0471" block="0" /&gt;
          &lt;Member id="6816" code="AA0480" block="0" /&gt;
          &lt;Member id="6817" code="AA0490" block="0" /&gt;
          &lt;Member id="6818" code="AA0500" block="0" /&gt;
          &lt;Member id="6819" code="AA0510" block="0" /&gt;
          &lt;Member id="6820" code="AA0520" block="0" /&gt;
          &lt;Member id="6821" code="AA0530" block="0" /&gt;
          &lt;Member id="6823" code="AA0541" block="0" /&gt;
          &lt;Member id="6824" code="AA0542" block="0" /&gt;
          &lt;Member id="6825" code="AA0550" block="0" /&gt;
          &lt;Member id="6826" code="AA0560" block="0" /&gt;
          &lt;Member id="6827" code="AA0561" block=</t>
  </si>
  <si>
    <t>"0" /&gt;
          &lt;Member id="6828" code="AA0570" block="0" /&gt;
          &lt;Member id="6829" code="AA0580" block="0" /&gt;
          &lt;Member id="6830" code="AA0590" block="0" /&gt;
          &lt;Member id="6831" code="AA0600" block="0" /&gt;
          &lt;Member id="6832" code="AA0601" block="0" /&gt;
          &lt;Member id="6833" code="AA0602" block="0" /&gt;
          &lt;Member id="6834" code="AA0610" block="0" /&gt;
          &lt;Member id="6835" code="AA0620" block="0" /&gt;
          &lt;Member id="6836" code="AA0630" block="0" /&gt;
          &lt;Member id="6837" code="AA0631" block="0" /&gt;
          &lt;Member id="6838" code="AA0640" block="0" /&gt;
          &lt;Member id="6839" code="AA0650" block="0" /&gt;
          &lt;Member id="6840" code="AA0660" block="0" /&gt;
          &lt;Member id="6841" code="AA0670" block="0" /&gt;
          &lt;Member id="6842" code="AA0680" block="0" /&gt;
          &lt;Member id="6843" code="AA0690" block="0" /&gt;
          &lt;Me</t>
  </si>
  <si>
    <t>mber id="6844" code="AA0700" block="0" /&gt;
          &lt;Member id="6845" code="AA0710" block="0" /&gt;
          &lt;Member id="6846" code="AA0720" block="0" /&gt;
          &lt;Member id="6848" code="AA0730" block="0" /&gt;
          &lt;Member id="6849" code="AA0740" block="0" /&gt;
          &lt;Member id="6850" code="AA0750" block="0" /&gt;
          &lt;Member id="6851" code="AA0760" block="0" /&gt;
          &lt;Member id="6852" code="AA0770" block="0" /&gt;
          &lt;Member id="6853" code="AA0780" block="0" /&gt;
          &lt;Member id="6854" code="AA0790" block="0" /&gt;
          &lt;Member id="6855" code="AA0800" block="0" /&gt;
          &lt;Member id="6856" code="AA0810" block="0" /&gt;
          &lt;Member id="6861" code="AA0820" block="0" /&gt;
          &lt;Member id="6898" code="AA0830" block="0" /&gt;
          &lt;Member id="6911" code="AA0831" block="0" /&gt;
          &lt;Member id="6913" code="AA0840" block="0" /&gt;
          &lt;Member id="6914" code=</t>
  </si>
  <si>
    <t>"AA0850" block="0" /&gt;
          &lt;Member id="6915" code="AA0860" block="0" /&gt;
          &lt;Member id="6916" code="AA0860a" block="0" /&gt;
          &lt;Member id="6917" code="AA0860b" block="0" /&gt;
          &lt;Member id="6920" code="AA0870" block="0" /&gt;
          &lt;Member id="6921" code="AA0880" block="0" /&gt;
          &lt;Member id="6922" code="AA0890" block="0" /&gt;
          &lt;Member id="6923" code="AA0900" block="0" /&gt;
          &lt;Member id="6924" code="AA0910" block="0" /&gt;
          &lt;Member id="6925" code="AA0920" block="0" /&gt;
          &lt;Member id="6926" code="AA0921" block="0" /&gt;
          &lt;Member id="6927" code="AA0930" block="0" /&gt;
          &lt;Member id="6928" code="AA0940" block="0" /&gt;
          &lt;Member id="6929" code="AA0950" block="0" /&gt;
          &lt;Member id="6930" code="AA0960" block="0" /&gt;
          &lt;Member id="6931" code="AA0970" block="0" /&gt;
          &lt;Member id="6932" code="AA0980" block="0"</t>
  </si>
  <si>
    <t xml:space="preserve"> /&gt;
          &lt;Member id="6933" code="AA0990" block="0" /&gt;
          &lt;Member id="6934" code="AA1000" block="0" /&gt;
          &lt;Member id="6935" code="AA1010" block="0" /&gt;
          &lt;Member id="6936" code="AA1020" block="0" /&gt;
          &lt;Member id="6937" code="AA1030" block="0" /&gt;
          &lt;Member id="6938" code="AA1040" block="0" /&gt;
          &lt;Member id="6939" code="AA1050" block="0" /&gt;
          &lt;Member id="6940" code="AA1060" block="0" /&gt;
          &lt;Member id="6941" code="AA1070" block="0" /&gt;
          &lt;Member id="6942" code="AA1080" block="0" /&gt;
          &lt;Member id="6943" code="AA1090" block="0" /&gt;
          &lt;Member id="8048" code="BZ9999" block="0" /&gt;
          &lt;Member id="7481" code="BA0010" block="0" /&gt;
          &lt;Member id="7483" code="BA0020" block="0" /&gt;
          &lt;Member id="7485" code="BA0030" block="0" /&gt;
          &lt;Member id="7486" code="BA0040" block="0" /&gt;
          &lt;Membe</t>
  </si>
  <si>
    <t>r id="7487" code="BA0050" block="0" /&gt;
          &lt;Member id="7488" code="BA0051" block="0" /&gt;
          &lt;Member id="7489" code="BA0060" block="0" /&gt;
          &lt;Member id="7490" code="BA0061" block="0" /&gt;
          &lt;Member id="7491" code="BA0062" block="0" /&gt;
          &lt;Member id="7492" code="BA0063" block="0" /&gt;
          &lt;Member id="7493" code="BA0070" block="0" /&gt;
          &lt;Member id="7494" code="BA0080" block="0" /&gt;
          &lt;Member id="7495" code="BA0090" block="0" /&gt;
          &lt;Member id="7496" code="BA0100" block="0" /&gt;
          &lt;Member id="7497" code="BA0210" block="0" /&gt;
          &lt;Member id="7498" code="BA0220" block="0" /&gt;
          &lt;Member id="7499" code="BA0220a" block="0" /&gt;
          &lt;Member id="7500" code="BA0220b" block="0" /&gt;
          &lt;Member id="7503" code="BA0230" block="0" /&gt;
          &lt;Member id="7504" code="BA0240" block="0" /&gt;
          &lt;Member id="7508" code="</t>
  </si>
  <si>
    <t>BA0250" block="0" /&gt;
          &lt;Member id="7509" code="BA0260" block="0" /&gt;
          &lt;Member id="7510" code="BA0270" block="0" /&gt;
          &lt;Member id="7511" code="BA0280" block="0" /&gt;
          &lt;Member id="7512" code="BA0290" block="0" /&gt;
          &lt;Member id="7515" code="BA0300" block="0" /&gt;
          &lt;Member id="7516" code="BA0301" block="0" /&gt;
          &lt;Member id="7518" code="BA0303" block="0" /&gt;
          &lt;Member id="7520" code="BA0304" block="0" /&gt;
          &lt;Member id="7522" code="BA0305" block="0" /&gt;
          &lt;Member id="7524" code="BA0306" block="0" /&gt;
          &lt;Member id="7526" code="BA0307" block="0" /&gt;
          &lt;Member id="7528" code="BA0308" block="0" /&gt;
          &lt;Member id="7530" code="BA0310" block="0" /&gt;
          &lt;Member id="7531" code="BA0320" block="0" /&gt;
          &lt;Member id="7532" code="BA0330" block="0" /&gt;
          &lt;Member id="7533" code="BA0340" block="0" /&gt;</t>
  </si>
  <si>
    <t xml:space="preserve">
          &lt;Member id="7534" code="BA0350" block="0" /&gt;
          &lt;Member id="7535" code="BA0360" block="0" /&gt;
          &lt;Member id="7536" code="BA0370" block="0" /&gt;
          &lt;Member id="7537" code="BA0380" block="0" /&gt;
          &lt;Member id="7538" code="BA0390" block="0" /&gt;
          &lt;Member id="7539" code="BA0400" block="0" /&gt;
          &lt;Member id="7546" code="BA0410" block="0" /&gt;
          &lt;Member id="7547" code="BA0420" block="0" /&gt;
          &lt;Member id="7548" code="BA0430" block="0" /&gt;
          &lt;Member id="7549" code="BA0440" block="0" /&gt;
          &lt;Member id="7550" code="BA0450" block="0" /&gt;
          &lt;Member id="7551" code="BA0460" block="0" /&gt;
          &lt;Member id="7552" code="BA0470" block="0" /&gt;
          &lt;Member id="7553" code="BA0480" block="0" /&gt;
          &lt;Member id="7554" code="BA0490" block="0" /&gt;
          &lt;Member id="7555" code="BA0500" block="0" /&gt;
          &lt;Member i</t>
  </si>
  <si>
    <t>d="7556" code="BA0510" block="0" /&gt;
          &lt;Member id="7557" code="BA0520" block="0" /&gt;
          &lt;Member id="7558" code="BA0530" block="0" /&gt;
          &lt;Member id="7559" code="BA0540" block="0" /&gt;
          &lt;Member id="7560" code="BA0541" block="0" /&gt;
          &lt;Member id="7561" code="BA0550" block="0" /&gt;
          &lt;Member id="7562" code="BA0551" block="0" /&gt;
          &lt;Member id="7563" code="BA0560" block="0" /&gt;
          &lt;Member id="7564" code="BA0561" block="0" /&gt;
          &lt;Member id="7565" code="BA0570" block="0" /&gt;
          &lt;Member id="7566" code="BA0580" block="0" /&gt;
          &lt;Member id="7567" code="BA0590" block="0" /&gt;
          &lt;Member id="7568" code="BA0591" block="0" /&gt;
          &lt;Member id="7569" code="BA0600" block="0" /&gt;
          &lt;Member id="7570" code="BA0601" block="0" /&gt;
          &lt;Member id="7571" code="BA0610" block="0" /&gt;
          &lt;Member id="7572" code="BA061</t>
  </si>
  <si>
    <t xml:space="preserve">1" block="0" /&gt;
          &lt;Member id="7573" code="BA0620" block="0" /&gt;
          &lt;Member id="7574" code="BA0621" block="0" /&gt;
          &lt;Member id="7575" code="BA0630" block="0" /&gt;
          &lt;Member id="7576" code="BA0631" block="0" /&gt;
          &lt;Member id="7577" code="BA0640" block="0" /&gt;
          &lt;Member id="7578" code="BA0650" block="0" /&gt;
          &lt;Member id="7579" code="BA0660" block="0" /&gt;
          &lt;Member id="7580" code="BA0670" block="0" /&gt;
          &lt;Member id="7581" code="BA0680" block="0" /&gt;
          &lt;Member id="7582" code="BA0690" block="0" /&gt;
          &lt;Member id="7583" code="BA0700" block="0" /&gt;
          &lt;Member id="7584" code="BA0710" block="0" /&gt;
          &lt;Member id="7585" code="BA0720" block="0" /&gt;
          &lt;Member id="7586" code="BA0730" block="0" /&gt;
          &lt;Member id="7587" code="BA0740" block="0" /&gt;
          &lt;Member id="7588" code="BA0750" block="0" /&gt;
    </t>
  </si>
  <si>
    <t xml:space="preserve">      &lt;Member id="7589" code="BA0760" block="0" /&gt;
          &lt;Member id="7590" code="BA0770" block="0" /&gt;
          &lt;Member id="7591" code="BA0780" block="0" /&gt;
          &lt;Member id="7592" code="BA0790" block="0" /&gt;
          &lt;Member id="7593" code="BA0800" block="0" /&gt;
          &lt;Member id="7594" code="BA0810" block="0" /&gt;
          &lt;Member id="7595" code="BA0820" block="0" /&gt;
          &lt;Member id="7596" code="BA0830" block="0" /&gt;
          &lt;Member id="7597" code="BA0840" block="0" /&gt;
          &lt;Member id="7598" code="BA0850" block="0" /&gt;
          &lt;Member id="7599" code="BA0860" block="0" /&gt;
          &lt;Member id="7600" code="BA0870" block="0" /&gt;
          &lt;Member id="7601" code="BA0880" block="0" /&gt;
          &lt;Member id="7602" code="BA0890" block="0" /&gt;
          &lt;Member id="7603" code="BA0900" block="0" /&gt;
          &lt;Member id="7604" code="BA0910" block="0" /&gt;
          &lt;Member id="76</t>
  </si>
  <si>
    <t>05" code="BA0920" block="0" /&gt;
          &lt;Member id="7606" code="BA0930" block="0" /&gt;
          &lt;Member id="7607" code="BA0940" block="0" /&gt;
          &lt;Member id="7608" code="BA0950" block="0" /&gt;
          &lt;Member id="7609" code="BA0960" block="0" /&gt;
          &lt;Member id="7610" code="BA0970" block="0" /&gt;
          &lt;Member id="7611" code="BA0980" block="0" /&gt;
          &lt;Member id="7612" code="BA0990" block="0" /&gt;
          &lt;Member id="7613" code="BA1000" block="0" /&gt;
          &lt;Member id="7614" code="BA1010" block="0" /&gt;
          &lt;Member id="7615" code="BA1020" block="0" /&gt;
          &lt;Member id="7616" code="BA1030" block="0" /&gt;
          &lt;Member id="7617" code="BA1040" block="0" /&gt;
          &lt;Member id="7618" code="BA1050" block="0" /&gt;
          &lt;Member id="7619" code="BA1060" block="0" /&gt;
          &lt;Member id="7620" code="BA1070" block="0" /&gt;
          &lt;Member id="7621" code="BA1080" bl</t>
  </si>
  <si>
    <t xml:space="preserve">ock="0" /&gt;
          &lt;Member id="7622" code="BA1090" block="0" /&gt;
          &lt;Member id="7623" code="BA1100" block="0" /&gt;
          &lt;Member id="7624" code="BA1110" block="0" /&gt;
          &lt;Member id="7625" code="BA1120" block="0" /&gt;
          &lt;Member id="7626" code="BA1130" block="0" /&gt;
          &lt;Member id="7627" code="BA1140" block="0" /&gt;
          &lt;Member id="7628" code="BA1150" block="0" /&gt;
          &lt;Member id="7629" code="BA1151" block="0" /&gt;
          &lt;Member id="7630" code="BA1152" block="0" /&gt;
          &lt;Member id="7631" code="BA1160" block="0" /&gt;
          &lt;Member id="7632" code="BA1160a" block="0" /&gt;
          &lt;Member id="7633" code="BA1160b" block="0" /&gt;
          &lt;Member id="7634" code="BA1160c" block="0" /&gt;
          &lt;Member id="7635" code="BA1160d" block="0" /&gt;
          &lt;Member id="7636" code="BA1160e" block="0" /&gt;
          &lt;Member id="7637" code="BA1161" block="0" /&gt;
    </t>
  </si>
  <si>
    <t xml:space="preserve">      &lt;Member id="7642" code="BA1170" block="0" /&gt;
          &lt;Member id="7643" code="BA1180" block="0" /&gt;
          &lt;Member id="7644" code="BA1180a" block="0" /&gt;
          &lt;Member id="7645" code="BA1180b" block="0" /&gt;
          &lt;Member id="7646" code="BA1180c" block="0" /&gt;
          &lt;Member id="7647" code="BA1180d" block="0" /&gt;
          &lt;Member id="7648" code="BA1180e" block="0" /&gt;
          &lt;Member id="7654" code="BA1190" block="0" /&gt;
          &lt;Member id="7655" code="BA1200" block="0" /&gt;
          &lt;Member id="7656" code="BA1210" block="0" /&gt;
          &lt;Member id="7657" code="BA1220" block="0" /&gt;
          &lt;Member id="7658" code="BA1230" block="0" /&gt;
          &lt;Member id="7659" code="BA1240" block="0" /&gt;
          &lt;Member id="7660" code="BA1250" block="0" /&gt;
          &lt;Member id="7661" code="BA1260" block="0" /&gt;
          &lt;Member id="7662" code="BA1270" block="0" /&gt;
          &lt;Member i</t>
  </si>
  <si>
    <t>d="7663" code="BA1280" block="0" /&gt;
          &lt;Member id="7664" code="BA1290" block="0" /&gt;
          &lt;Member id="7665" code="BA1300" block="0" /&gt;
          &lt;Member id="7666" code="BA1310" block="0" /&gt;
          &lt;Member id="7667" code="BA1320" block="0" /&gt;
          &lt;Member id="7668" code="BA1330" block="0" /&gt;
          &lt;Member id="7669" code="BA1340" block="0" /&gt;
          &lt;Member id="7673" code="BA1341" block="0" /&gt;
          &lt;Member id="7674" code="BA1350" block="0" /&gt;
          &lt;Member id="7675" code="BA1360" block="0" /&gt;
          &lt;Member id="7676" code="BA1370" block="0" /&gt;
          &lt;Member id="7677" code="BA1380" block="0" /&gt;
          &lt;Member id="7678" code="BA1390" block="0" /&gt;
          &lt;Member id="7679" code="BA1400" block="0" /&gt;
          &lt;Member id="7680" code="BA1410" block="0" /&gt;
          &lt;Member id="7681" code="BA1420" block="0" /&gt;
          &lt;Member id="7682" code="BA143</t>
  </si>
  <si>
    <t>0" block="0" /&gt;
          &lt;Member id="7683" code="BA1440" block="0" /&gt;
          &lt;Member id="7684" code="BA1450" block="0" /&gt;
          &lt;Member id="7685" code="BA1460" block="0" /&gt;
          &lt;Member id="7686" code="BA1470" block="0" /&gt;
          &lt;Member id="7687" code="BA1480" block="0" /&gt;
          &lt;Member id="7688" code="BA1490" block="0" /&gt;
          &lt;Member id="7689" code="BA1500" block="0" /&gt;
          &lt;Member id="7690" code="BA1510" block="0" /&gt;
          &lt;Member id="7691" code="BA1520" block="0" /&gt;
          &lt;Member id="7692" code="BA1530" block="0" /&gt;
          &lt;Member id="7693" code="BA1530a" block="0" /&gt;
          &lt;Member id="7694" code="BA1530b" block="0" /&gt;
          &lt;Member id="7698" code="BA1530z" block="0" /&gt;
          &lt;Member id="7697" code="BA1530y" block="0" /&gt;
          &lt;Member id="7695" code="BA1530c" block="0" /&gt;
          &lt;Member id="7696" code="BA1530d" block="0" /</t>
  </si>
  <si>
    <t xml:space="preserve">&gt;
          &lt;Member id="7705" code="BA1540" block="0" /&gt;
          &lt;Member id="7706" code="BA1541" block="0" /&gt;
          &lt;Member id="7707" code="BA1542" block="0" /&gt;
          &lt;Member id="7708" code="BA1550" block="0" /&gt;
          &lt;Member id="7709" code="BA1560" block="0" /&gt;
          &lt;Member id="7710" code="BA1570" block="0" /&gt;
          &lt;Member id="7711" code="BA1580" block="0" /&gt;
          &lt;Member id="7712" code="BA1590" block="0" /&gt;
          &lt;Member id="7713" code="BA1600" block="0" /&gt;
          &lt;Member id="7714" code="BA1601" block="0" /&gt;
          &lt;Member id="7715" code="BA1602" block="0" /&gt;
          &lt;Member id="7716" code="BA1610" block="0" /&gt;
          &lt;Member id="7717" code="BA1620" block="0" /&gt;
          &lt;Member id="7718" code="BA1630" block="0" /&gt;
          &lt;Member id="7719" code="BA1640" block="0" /&gt;
          &lt;Member id="7720" code="BA1650" block="0" /&gt;
          &lt;Member </t>
  </si>
  <si>
    <t>id="7721" code="BA1660" block="0" /&gt;
          &lt;Member id="7722" code="BA1670" block="0" /&gt;
          &lt;Member id="7723" code="BA1680" block="0" /&gt;
          &lt;Member id="7724" code="BA1690" block="0" /&gt;
          &lt;Member id="7725" code="BA1700" block="0" /&gt;
          &lt;Member id="7726" code="BA1710" block="0" /&gt;
          &lt;Member id="7727" code="BA1720" block="0" /&gt;
          &lt;Member id="7728" code="BA1730" block="0" /&gt;
          &lt;Member id="7729" code="BA1740" block="0" /&gt;
          &lt;Member id="7730" code="BA1740a" block="0" /&gt;
          &lt;Member id="7731" code="BA1740b" block="0" /&gt;
          &lt;Member id="7734" code="BA1750" block="0" /&gt;
          &lt;Member id="7735" code="BA1760" block="0" /&gt;
          &lt;Member id="7736" code="BA1770" block="0" /&gt;
          &lt;Member id="7737" code="BA1780" block="0" /&gt;
          &lt;Member id="7738" code="BA1790" block="0" /&gt;
          &lt;Member id="7739" code="BA</t>
  </si>
  <si>
    <t xml:space="preserve">1800" block="0" /&gt;
          &lt;Member id="7740" code="BA1810" block="0" /&gt;
          &lt;Member id="7741" code="BA1820" block="0" /&gt;
          &lt;Member id="7742" code="BA1830" block="0" /&gt;
          &lt;Member id="7743" code="BA1831" block="0" /&gt;
          &lt;Member id="7744" code="BA1840" block="0" /&gt;
          &lt;Member id="7745" code="BA1850" block="0" /&gt;
          &lt;Member id="7746" code="BA1860" block="0" /&gt;
          &lt;Member id="7747" code="BA1870" block="0" /&gt;
          &lt;Member id="7748" code="BA1880" block="0" /&gt;
          &lt;Member id="7749" code="BA1890" block="0" /&gt;
          &lt;Member id="7750" code="BA1900" block="0" /&gt;
          &lt;Member id="7751" code="BA1910" block="0" /&gt;
          &lt;Member id="7752" code="BA1920" block="0" /&gt;
          &lt;Member id="7753" code="BA1930" block="0" /&gt;
          &lt;Member id="7754" code="BA1940" block="0" /&gt;
          &lt;Member id="7755" code="BA1950" block="0" /&gt;
 </t>
  </si>
  <si>
    <t xml:space="preserve">         &lt;Member id="7756" code="BA1960" block="0" /&gt;
          &lt;Member id="7757" code="BA1970" block="0" /&gt;
          &lt;Member id="7758" code="BA1980" block="0" /&gt;
          &lt;Member id="7759" code="BA1990" block="0" /&gt;
          &lt;Member id="7760" code="BA2000" block="0" /&gt;
          &lt;Member id="7761" code="BA2010" block="0" /&gt;
          &lt;Member id="7762" code="BA2020" block="0" /&gt;
          &lt;Member id="7763" code="BA2030" block="0" /&gt;
          &lt;Member id="7764" code="BA2040" block="0" /&gt;
          &lt;Member id="7765" code="BA2050" block="0" /&gt;
          &lt;Member id="7766" code="BA2060" block="0" /&gt;
          &lt;Member id="7767" code="BA2061" block="0" /&gt;
          &lt;Member id="7768" code="BA2070" block="0" /&gt;
          &lt;Member id="7769" code="BA2080" block="0" /&gt;
          &lt;Member id="7782" code="BA2090" block="0" /&gt;
          &lt;Member id="7783" code="BA2100" block="0" /&gt;
          &lt;Member id=</t>
  </si>
  <si>
    <t>"7784" code="BA2110" block="0" /&gt;
          &lt;Member id="7785" code="BA2120" block="0" /&gt;
          &lt;Member id="7792" code="BA2130" block="0" /&gt;
          &lt;Member id="7799" code="BA2140" block="0" /&gt;
          &lt;Member id="7800" code="BA2150" block="0" /&gt;
          &lt;Member id="7801" code="BA2160" block="0" /&gt;
          &lt;Member id="7808" code="BA2170" block="0" /&gt;
          &lt;Member id="7815" code="BA2180" block="0" /&gt;
          &lt;Member id="7816" code="BA2190" block="0" /&gt;
          &lt;Member id="7817" code="BA2200" block="0" /&gt;
          &lt;Member id="7826" code="BA2210" block="0" /&gt;
          &lt;Member id="7833" code="BA2220" block="0" /&gt;
          &lt;Member id="7834" code="BA2230" block="0" /&gt;
          &lt;Member id="7835" code="BA2240" block="0" /&gt;
          &lt;Member id="7836" code="BA2250" block="0" /&gt;
          &lt;Member id="7843" code="BA2260" block="0" /&gt;
          &lt;Member id="7850" code="BA2270"</t>
  </si>
  <si>
    <t xml:space="preserve"> block="0" /&gt;
          &lt;Member id="7851" code="BA2280" block="0" /&gt;
          &lt;Member id="7852" code="BA2290" block="0" /&gt;
          &lt;Member id="7859" code="BA2300" block="0" /&gt;
          &lt;Member id="7866" code="BA2310" block="0" /&gt;
          &lt;Member id="7867" code="BA2320" block="0" /&gt;
          &lt;Member id="7868" code="BA2330" block="0" /&gt;
          &lt;Member id="7869" code="BA2340" block="0" /&gt;
          &lt;Member id="7876" code="BA2350" block="0" /&gt;
          &lt;Member id="7883" code="BA2360" block="0" /&gt;
          &lt;Member id="7884" code="BA2370" block="0" /&gt;
          &lt;Member id="7885" code="BA2380" block="0" /&gt;
          &lt;Member id="7892" code="BA2390" block="0" /&gt;
          &lt;Member id="7899" code="BA2400" block="0" /&gt;
          &lt;Member id="7900" code="BA2410" block="0" /&gt;
          &lt;Member id="7901" code="BA2420" block="0" /&gt;
          &lt;Member id="7902" code="BA2430" block="0" /&gt;
      </t>
  </si>
  <si>
    <t xml:space="preserve">    &lt;Member id="7909" code="BA2440" block="0" /&gt;
          &lt;Member id="7916" code="BA2450" block="0" /&gt;
          &lt;Member id="7917" code="BA2460" block="0" /&gt;
          &lt;Member id="7918" code="BA2470" block="0" /&gt;
          &lt;Member id="7925" code="BA2480" block="0" /&gt;
          &lt;Member id="7932" code="BA2490" block="0" /&gt;
          &lt;Member id="7933" code="BA2500" block="0" /&gt;
          &lt;Member id="7934" code="BA2510" block="0" /&gt;
          &lt;Member id="7935" code="BA2520" block="0" /&gt;
          &lt;Member id="7936" code="BA2530" block="0" /&gt;
          &lt;Member id="7937" code="BA2540" block="0" /&gt;
          &lt;Member id="7938" code="BA2550" block="0" /&gt;
          &lt;Member id="7939" code="BA2551" block="0" /&gt;
          &lt;Member id="7940" code="BA2552" block="0" /&gt;
          &lt;Member id="7941" code="BA2560" block="0" /&gt;
          &lt;Member id="7942" code="BA2570" block="0" /&gt;
          &lt;Member id="7943</t>
  </si>
  <si>
    <t>" code="BA2570a" block="0" /&gt;
          &lt;Member id="7944" code="BA2570b" block="0" /&gt;
          &lt;Member id="7945" code="BA2570c" block="0" /&gt;
          &lt;Member id="7946" code="BA2570d" block="0" /&gt;
          &lt;Member id="7947" code="BA2570e" block="0" /&gt;
          &lt;Member id="7948" code="BA2570f" block="0" /&gt;
          &lt;Member id="7949" code="BA2570g" block="0" /&gt;
          &lt;Member id="7957" code="BA2580" block="0" /&gt;
          &lt;Member id="7964" code="BA2590" block="0" /&gt;
          &lt;Member id="7965" code="BA2600" block="0" /&gt;
          &lt;Member id="7966" code="BA2600a" block="0" /&gt;
          &lt;Member id="7967" code="BA2600b" block="0" /&gt;
          &lt;Member id="7970" code="BA2610" block="0" /&gt;
          &lt;Member id="7971" code="BA2610a" block="0" /&gt;
          &lt;Member id="7972" code="BA2610b" block="0" /&gt;
          &lt;Member id="7975" code="BA2620" block="0" /&gt;
          &lt;Member id="7976" code="B</t>
  </si>
  <si>
    <t>A2620a" block="0" /&gt;
          &lt;Member id="7983" code="BA2620z" block="0" /&gt;
          &lt;Member id="7982" code="BA2620y" block="0" /&gt;
          &lt;Member id="7977" code="BA2620b" block="0" /&gt;
          &lt;Member id="7978" code="BA2620c" block="0" /&gt;
          &lt;Member id="7979" code="BA2620d" block="0" /&gt;
          &lt;Member id="7980" code="BA2620e" block="0" /&gt;
          &lt;Member id="7981" code="BA2620f" block="0" /&gt;
          &lt;Member id="7986" code="BA2630" block="0" /&gt;
          &lt;Member id="7987" code="BA2640" block="0" /&gt;
          &lt;Member id="7988" code="BA2650" block="0" /&gt;
          &lt;Member id="7989" code="BA2650a" block="0" /&gt;
          &lt;Member id="7990" code="BA2650b" block="0" /&gt;
          &lt;Member id="7993" code="BA2660" block="0" /&gt;
          &lt;Member id="7994" code="BA2670" block="0" /&gt;
          &lt;Member id="7995" code="BA2671" block="0" /&gt;
          &lt;Member id="7996" code="BA2672" blo</t>
  </si>
  <si>
    <t xml:space="preserve">ck="0" /&gt;
          &lt;Member id="7997" code="BA2673" block="0" /&gt;
          &lt;Member id="7998" code="BA2674" block="0" /&gt;
          &lt;Member id="7999" code="BA2675" block="0" /&gt;
          &lt;Member id="8000" code="BA2676" block="0" /&gt;
          &lt;Member id="8001" code="BA2677" block="0" /&gt;
          &lt;Member id="8002" code="BA2678" block="0" /&gt;
          &lt;Member id="8003" code="BA2680" block="0" /&gt;
          &lt;Member id="8004" code="BA2681" block="0" /&gt;
          &lt;Member id="8005" code="BA2682" block="0" /&gt;
          &lt;Member id="8006" code="BA2683" block="0" /&gt;
          &lt;Member id="8007" code="BA2684" block="0" /&gt;
          &lt;Member id="8008" code="BA2685" block="0" /&gt;
          &lt;Member id="8009" code="BA2686" block="0" /&gt;
          &lt;Member id="8010" code="BA2690" block="0" /&gt;
          &lt;Member id="8011" code="BA2700" block="0" /&gt;
          &lt;Member id="8012" code="BA2710" block="0" /&gt;
          </t>
  </si>
  <si>
    <t xml:space="preserve">&lt;Member id="8013" code="BA2720" block="0" /&gt;
          &lt;Member id="8014" code="BA2730" block="0" /&gt;
          &lt;Member id="8015" code="BA2740" block="0" /&gt;
          &lt;Member id="8016" code="BA2741" block="0" /&gt;
          &lt;Member id="8017" code="BA2750" block="0" /&gt;
          &lt;Member id="8018" code="BA2751" block="0" /&gt;
          &lt;Member id="8019" code="BA2760" block="0" /&gt;
          &lt;Member id="8020" code="BA2770" block="0" /&gt;
          &lt;Member id="8021" code="BA2771" block="0" /&gt;
          &lt;Member id="8022" code="BA2780" block="0" /&gt;
          &lt;Member id="8023" code="BA2790" block="0" /&gt;
          &lt;Member id="8024" code="BA2790a" block="0" /&gt;
          &lt;Member id="8025" code="BA2790b" block="0" /&gt;
          &lt;Member id="8026" code="BA2800" block="0" /&gt;
          &lt;Member id="8027" code="BA2810" block="0" /&gt;
          &lt;Member id="8028" code="BA2811" block="0" /&gt;
          &lt;Member id="8029" </t>
  </si>
  <si>
    <t>code="BA2820" block="0" /&gt;
          &lt;Member id="8031" code="BA2840" block="0" /&gt;
          &lt;Member id="8032" code="BA2850" block="0" /&gt;
          &lt;Member id="8033" code="BA2860" block="0" /&gt;
          &lt;Member id="8034" code="BA2870" block="0" /&gt;
          &lt;Member id="8039" code="BA2880" block="0" /&gt;
          &lt;Member id="8040" code="BA2881" block="0" /&gt;
          &lt;Member id="8041" code="BA2882" block="0" /&gt;
          &lt;Member id="8042" code="BA2883" block="0" /&gt;
          &lt;Member id="8043" code="BA2884" block="0" /&gt;
          &lt;Member id="8044" code="BA2890" block="0" /&gt;
          &lt;Member id="8103" code="CZ9999" block="0" /&gt;
          &lt;Member id="8050" code="CA0010" block="0" /&gt;
          &lt;Member id="8051" code="CA0020" block="0" /&gt;
          &lt;Member id="8052" code="CA0030" block="0" /&gt;
          &lt;Member id="8053" code="CA0040" block="0" /&gt;
          &lt;Member id="8054" code="CA0050" block=</t>
  </si>
  <si>
    <t>"0" /&gt;
          &lt;Member id="8055" code="CA0060" block="0" /&gt;
          &lt;Member id="8056" code="CA0070" block="0" /&gt;
          &lt;Member id="8057" code="CA0080" block="0" /&gt;
          &lt;Member id="8058" code="CA0090" block="0" /&gt;
          &lt;Member id="8059" code="CA0100" block="0" /&gt;
          &lt;Member id="8060" code="CA0110" block="0" /&gt;
          &lt;Member id="8061" code="CA0120" block="0" /&gt;
          &lt;Member id="8062" code="CA0130" block="0" /&gt;
          &lt;Member id="8063" code="CA0140" block="0" /&gt;
          &lt;Member id="8064" code="CA0150" block="0" /&gt;
          &lt;Member id="8065" code="CA0160" block="0" /&gt;
          &lt;Member id="8066" code="CA0170" block="0" /&gt;
          &lt;Member id="8109" code="DZ9999" block="0" /&gt;
          &lt;Member id="8105" code="DA0010" block="0" /&gt;
          &lt;Member id="8106" code="DA0020" block="0" /&gt;
          &lt;Member id="8177" code="EZ9999" block="0" /&gt;
          &lt;Me</t>
  </si>
  <si>
    <t>mber id="8111" code="EA0010" block="0" /&gt;
          &lt;Member id="8112" code="EA0020" block="0" /&gt;
          &lt;Member id="8113" code="EA0030" block="0" /&gt;
          &lt;Member id="8114" code="EA0040" block="0" /&gt;
          &lt;Member id="8115" code="EA0050" block="0" /&gt;
          &lt;Member id="8116" code="EA0051" block="0" /&gt;
          &lt;Member id="8117" code="EA0060" block="0" /&gt;
          &lt;Member id="8118" code="EA0060a" block="0" /&gt;
          &lt;Member id="8120" code="EA0060b" block="0" /&gt;
          &lt;Member id="8126" code="EA0070" block="0" /&gt;
          &lt;Member id="8127" code="EA0080" block="0" /&gt;
          &lt;Member id="8128" code="EA0090" block="0" /&gt;
          &lt;Member id="8129" code="EA0100" block="0" /&gt;
          &lt;Member id="8130" code="EA0110" block="0" /&gt;
          &lt;Member id="8131" code="EA0120" block="0" /&gt;
          &lt;Member id="8132" code="EA0130" block="0" /&gt;
          &lt;Member id="8133" cod</t>
  </si>
  <si>
    <t>e="EA0140" block="0" /&gt;
          &lt;Member id="8134" code="EA0150" block="0" /&gt;
          &lt;Member id="8135" code="EA0160" block="0" /&gt;
          &lt;Member id="8136" code="EA0170" block="0" /&gt;
          &lt;Member id="8137" code="EA0180" block="0" /&gt;
          &lt;Member id="8138" code="EA0190" block="0" /&gt;
          &lt;Member id="8139" code="EA0200" block="0" /&gt;
          &lt;Member id="8140" code="EA0210" block="0" /&gt;
          &lt;Member id="8141" code="EA0220" block="0" /&gt;
          &lt;Member id="8142" code="EA0230" block="0" /&gt;
          &lt;Member id="8143" code="EA0240" block="0" /&gt;
          &lt;Member id="8144" code="EA0250" block="0" /&gt;
          &lt;Member id="8145" code="EA0260" block="0" /&gt;
          &lt;Member id="8146" code="EA0270" block="0" /&gt;
          &lt;Member id="8147" code="EA0280" block="0" /&gt;
          &lt;Member id="8148" code="EA0290" block="0" /&gt;
          &lt;Member id="8149" code="EA0300" block="0"</t>
  </si>
  <si>
    <t xml:space="preserve"> /&gt;
          &lt;Member id="8150" code="EA0310" block="0" /&gt;
          &lt;Member id="8151" code="EA0320" block="0" /&gt;
          &lt;Member id="8152" code="EA0330" block="0" /&gt;
          &lt;Member id="8153" code="EA0340" block="0" /&gt;
          &lt;Member id="8154" code="EA0350" block="0" /&gt;
          &lt;Member id="8155" code="EA0360" block="0" /&gt;
          &lt;Member id="8156" code="EA0370" block="0" /&gt;
          &lt;Member id="8157" code="EA0380" block="0" /&gt;
          &lt;Member id="8158" code="EA0390" block="0" /&gt;
          &lt;Member id="8159" code="EA0400" block="0" /&gt;
          &lt;Member id="8160" code="EA0410" block="0" /&gt;
          &lt;Member id="8161" code="EA0420" block="0" /&gt;
          &lt;Member id="8162" code="EA0430" block="0" /&gt;
          &lt;Member id="8163" code="EA0440" block="0" /&gt;
          &lt;Member id="8164" code="EA0450" block="0" /&gt;
          &lt;Member id="8165" code="EA0460" block="0" /&gt;
          &lt;Membe</t>
  </si>
  <si>
    <t>r id="8166" code="EA0461" block="0" /&gt;
          &lt;Member id="8167" code="EA0470" block="0" /&gt;
          &lt;Member id="8168" code="EA0480" block="0" /&gt;
          &lt;Member id="8169" code="EA0490" block="0" /&gt;
          &lt;Member id="8170" code="EA0500" block="0" /&gt;
          &lt;Member id="8171" code="EA0510" block="0" /&gt;
          &lt;Member id="8172" code="EA0520" block="0" /&gt;
          &lt;Member id="8173" code="EA0530" block="0" /&gt;
          &lt;Member id="8174" code="EA0540" block="0" /&gt;
          &lt;Member id="8175" code="EA0550" block="0" /&gt;
          &lt;Member id="8176" code="EA0560" block="0" /&gt;
          &lt;Member id="8489" code="YZ9999" block="0" /&gt;
          &lt;Member id="8480" code="YA0010" block="0" /&gt;
          &lt;Member id="8481" code="YA0020" block="0" /&gt;
          &lt;Member id="8482" code="YA0030" block="0" /&gt;
          &lt;Member id="8483" code="YA0040" block="0" /&gt;
          &lt;Member id="8484" code="YA</t>
  </si>
  <si>
    <t>&lt;?xml version="1.0" encoding="utf-16"?&gt;
&lt;Book xmlns:xsd="http://www.w3.org/2001/XMLSchema" xmlns:xsi="http://www.w3.org/2001/XMLSchema-instance" version="12" versionString="5.6" offline="false" counter="6" numHiddenCalculatedValues="0" numCalculatedMemberTemplates="0" WritebackOnRefresh="false" IntellWritebackTimeInSecs="10" RefreshActiveSheetOnly="true" allowFormEntryForecasting="false" allowFormEntryForecastingChangeReuseModel="false" CommentsAllowed="false" ReportID="0" ReportScope="FORMSET" ReportCreator="andrea-gattari" savedQueryHierarchySubsets="false"&gt;
  &lt;Views&gt;
    &lt;Table id="NewTable0" name="NewTable0" sheet="CE-118" forcedRefresh="false" isSelected="true" row="4" column="2" height="620" width="3" userName="NewTable0" enableslicerwrap="false" enablecloumnwrap="false" enablerowwrap="false" readOnly="true" freezeCells="false" displayDebitCreditOnLabel="false" scale="1" scaleText=</t>
  </si>
  <si>
    <t>&lt;?xml version="1.0" encoding="utf-16"?&gt;
&lt;BatchPublish xmlns:xsd="http://www.w3.org/2001/XMLSchema" xmlns:xsi="http://www.w3.org/2001/XMLSchema-instance" Operation="Publish" Format="Excel" ReportType="Static" ReportScope="Workbook" /&gt;</t>
  </si>
  <si>
    <t xml:space="preserve">
      &lt;/Column&gt;
      &lt;Slicers Slicer="true" crossProduct="false"&gt;
        &lt;Hierarchy id="0" code="Area_Bil" includeLeaves="n" includeRollups="n" expandCollapseDirection="after" displayMode="Code" vcFilter="true" clientHierarchy="false" enablePropertyFilters="false"&gt;
          &lt;Member id="0" code="4" includeLeaves="0" includeRollups="0" include="true" /&gt;
          &lt;Member id="0" code="3" includeLeaves="0" includeRollups="0" include="true" /&gt;
        &lt;/Hierarchy&gt;
        &lt;Hierarchy id="0" code="SOURCE" includeLeaves="n" includeRollups="n" expandCollapseDirection="after" displayMode="Code" vcFilter="true" clientHierarchy="false" enablePropertyFilters="false"&gt;
          &lt;Member id="0" code="TotalBeforeElim" includeLeaves="0" includeRollups="0" include="true" /&gt;
        &lt;/Hierarchy&gt;
        &lt;Hierarchy id="0" code="ANALYSIS" includeLeaves="n" includeRollups="n" expandCollapseDirection="after</t>
  </si>
  <si>
    <t>2023</t>
  </si>
  <si>
    <t>2024</t>
  </si>
  <si>
    <t>TOT compreso scritt manuali</t>
  </si>
  <si>
    <t>0050" block="0" /&gt;
          &lt;Member id="8485" code="YA0060" block="0" /&gt;
          &lt;Member id="8486" code="YA0070" block="0" /&gt;
          &lt;Member id="8487" code="YA0080" block="0" /&gt;
          &lt;Member id="8488" code="YA0090" block="0" /&gt;
        &lt;/DisplayState&gt;
      &lt;/Row&gt;
      &lt;Column Slicer="false" crossProduct="false"&gt;
        &lt;Hierarchy id="0" code="TIME" includeLeaves="n" includeRollups="n" expandCollapseDirection="after" displayMode="Name" vcFilter="true" clientHierarchy="false" enablePropertyFilters="false"&gt;
          &lt;Member id="0" code="2024" includeLeaves="0" includeRollups="0" include="true" /&gt;
          &lt;Member id="0" code="2023" includeLeaves="0" includeRollups="0" include="true" /&gt;
        &lt;/Hierarchy&gt;
        &lt;DisplayState id="0" block="0"&gt;
          &lt;Member id="15625" code="2023" block="0" /&gt;
          &lt;Member id="15928" code="2024" block="0" /&gt;
        &lt;/DisplayState&gt;</t>
  </si>
  <si>
    <t xml:space="preserve">" displayMode="Name" vcFilter="true" clientHierarchy="false" enablePropertyFilters="false"&gt;
          &lt;Member id="0" code="45_TXT" includeLeaves="0" includeRollups="0" include="true" /&gt;
          &lt;MemberReorderRules&gt;
            &lt;DisplayMemberReorderRule displayMemberCode="15_TXT" displayParentMemberCode="_root_" displayMemberChildOrdinal="0" /&gt;
          &lt;/MemberReorderRules&gt;
        &lt;/Hierarchy&gt;
        &lt;Hierarchy id="0" code="Movimenti" includeLeaves="n" includeRollups="n" expandCollapseDirection="after" displayMode="Name" vcFilter="true" clientHierarchy="false" enablePropertyFilters="false"&gt;
          &lt;Member id="0" code="200" includeLeaves="0" includeRollups="0" include="true" /&gt;
          &lt;Member id="0" code="200TOT" includeLeaves="0" includeRollups="0" include="true" /&gt;
          &lt;MemberReorderRules /&gt;
        &lt;/Hierarchy&gt;
        &lt;Hierarchy id="0" code="INTORG" includeLeaves="n" </t>
  </si>
  <si>
    <t>includeRollups="n" expandCollapseDirection="after" displayMode="Code" vcFilter="true" clientHierarchy="false" enablePropertyFilters="false"&gt;
          &lt;Member id="0" code="902" includeLeaves="0" includeRollups="0" include="true" /&gt;
          &lt;Member id="0" code="999" includeLeaves="n" includeRollups="n" include="true" /&gt;
          &lt;Member id="0" code="000" includeLeaves="n" includeRollups="n" include="true" /&gt;
          &lt;Member id="0" code="ENT" includeLeaves="n" includeRollups="n" include="true" /&gt;
          &lt;Member id="0" code="XXX" includeLeaves="0" includeRollups="0" include="true" /&gt;
          &lt;MemberReorderRules&gt;
            &lt;DisplayMemberReorderRule displayMemberCode="ENT" displayParentMemberCode="_root_" displayMemberChildOrdinal="2" /&gt;
            &lt;DisplayMemberReorderRule displayMemberCode="902" displayParentMemberCode="_root_" displayMemberChildOrdinal="1" /&gt;
            &lt;Disp</t>
  </si>
  <si>
    <t>505</t>
  </si>
  <si>
    <t>H4sIAAAAAAAEAK2ST0/CQBDF39lP0XCnRSX8MSgxRE5yEU24IiylSVsMreDH5zcDISFyJJvt7M7bee9tZwca6k+FckXaKWirSpk2KvWshu4Vq0WMQEotyC9BS6WO/qrWSk1OddgN9aI7DTTSnJNrKibMmt2SaTE6KZVoPLGuQIxnDVrrh1zC2PuImY98NzhKyT7go4VSohm875qeNAp4G1eYs5swN/22lbu3+wfXWoEFVGyfg9pf23HS9l/6gOO/ttWYctA3FcaWOWvsCjUMtt56DxI8vDLHjh2VM2KOv7lnUvcXvHLkN7GqSycVmTEVb2en0wvcbrI49+qTbOFV5qrA97H/XbUZPe9x32OX2PHqa+/F8gkv4QAYZTlwWAIAAA==</t>
  </si>
  <si>
    <t>3</t>
  </si>
  <si>
    <t>layMemberReorderRule displayMemberCode="000" displayParentMemberCode="_root_" displayMemberChildOrdinal="1" /&gt;
          &lt;/MemberReorderRules&gt;
        &lt;/Hierarchy&gt;
        &lt;DisplayState id="0" block="0"&gt;
          &lt;Member id="762" code="3" block="0"&gt;
            &lt;Member id="509" code="TotalBeforeElim" block="0"&gt;
              &lt;Member id="745" code="45_TXT" block="0"&gt;
                &lt;Member id="8967" code="200TOT" block="0"&gt;
                  &lt;Member id="8786" code="505" block="0" /&gt;
                &lt;/Member&gt;
              &lt;/Member&gt;
            &lt;/Member&gt;
          &lt;/Member&gt;
        &lt;/DisplayState&gt;
      &lt;/Slicers&gt;
    &lt;/Query&gt;
  &lt;/Queries&gt;
&lt;/Book&gt;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</si>
</sst>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\ _€_-;\-* #,##0\ _€_-;_-* &quot;-&quot;\ _€_-;_-@_-"/>
    <numFmt numFmtId="43" formatCode="_-* #,##0.00\ _€_-;\-* #,##0.00\ _€_-;_-* &quot;-&quot;??\ _€_-;_-@_-"/>
    <numFmt numFmtId="164" formatCode="_ * #,##0_ ;_ * \-#,##0_ ;_ * &quot;-&quot;_ ;_ @_ "/>
    <numFmt numFmtId="165" formatCode="0.0%"/>
    <numFmt numFmtId="166" formatCode="_ * #,##0.00_ ;_ * \-#,##0.00_ ;_ * &quot;-&quot;_ ;_ @_ "/>
    <numFmt numFmtId="167" formatCode="#,##0_ ;[Red]\-#,##0\ ;_(* &quot;-&quot;\ _)"/>
    <numFmt numFmtId="168" formatCode="#,##0.00_ ;[Red]\-#,##0.00\ ;_(* &quot;-&quot;\ _)"/>
    <numFmt numFmtId="169" formatCode="0.0%;[Red]\-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i/>
      <sz val="14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i/>
      <sz val="12"/>
      <name val="Arial"/>
      <family val="2"/>
    </font>
    <font>
      <b/>
      <u val="double"/>
      <sz val="12"/>
      <name val="Arial"/>
      <family val="2"/>
    </font>
    <font>
      <sz val="12"/>
      <color indexed="10"/>
      <name val="Arial"/>
      <family val="2"/>
    </font>
    <font>
      <b/>
      <u/>
      <sz val="12"/>
      <name val="Arial"/>
      <family val="2"/>
    </font>
    <font>
      <b/>
      <sz val="16"/>
      <color theme="1"/>
      <name val="Calibri"/>
      <family val="2"/>
      <scheme val="minor"/>
    </font>
    <font>
      <b/>
      <i/>
      <sz val="16"/>
      <name val="Arial"/>
      <family val="2"/>
    </font>
    <font>
      <sz val="11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8"/>
        <bgColor indexed="9"/>
      </patternFill>
    </fill>
    <fill>
      <patternFill patternType="solid">
        <fgColor indexed="46"/>
        <bgColor indexed="9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4">
    <xf numFmtId="0" fontId="0" fillId="0" borderId="0"/>
    <xf numFmtId="40" fontId="1" fillId="2" borderId="1"/>
    <xf numFmtId="40" fontId="1" fillId="3" borderId="1"/>
    <xf numFmtId="49" fontId="2" fillId="4" borderId="2">
      <alignment horizontal="center"/>
    </xf>
    <xf numFmtId="40" fontId="1" fillId="5" borderId="1"/>
    <xf numFmtId="49" fontId="3" fillId="0" borderId="0"/>
    <xf numFmtId="40" fontId="1" fillId="3" borderId="1"/>
    <xf numFmtId="40" fontId="1" fillId="6" borderId="1"/>
    <xf numFmtId="0" fontId="1" fillId="7" borderId="1"/>
    <xf numFmtId="49" fontId="2" fillId="0" borderId="2">
      <alignment vertical="center"/>
    </xf>
    <xf numFmtId="49" fontId="2" fillId="0" borderId="0">
      <alignment horizontal="right"/>
    </xf>
    <xf numFmtId="49" fontId="4" fillId="4" borderId="2">
      <alignment horizontal="center"/>
    </xf>
    <xf numFmtId="49" fontId="4" fillId="4" borderId="2">
      <alignment vertical="center"/>
    </xf>
    <xf numFmtId="40" fontId="1" fillId="3" borderId="1"/>
    <xf numFmtId="40" fontId="1" fillId="5" borderId="1"/>
    <xf numFmtId="0" fontId="1" fillId="3" borderId="1"/>
    <xf numFmtId="0" fontId="6" fillId="0" borderId="0"/>
    <xf numFmtId="4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9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10" fillId="8" borderId="41" applyNumberFormat="0" applyAlignment="0" applyProtection="0"/>
    <xf numFmtId="0" fontId="11" fillId="0" borderId="42" applyNumberFormat="0" applyFill="0" applyAlignment="0" applyProtection="0"/>
    <xf numFmtId="0" fontId="12" fillId="17" borderId="43" applyNumberFormat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41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9" borderId="41" applyNumberFormat="0" applyAlignment="0" applyProtection="0"/>
    <xf numFmtId="0" fontId="14" fillId="14" borderId="0" applyNumberFormat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2" fillId="10" borderId="44" applyNumberFormat="0" applyFont="0" applyAlignment="0" applyProtection="0"/>
    <xf numFmtId="0" fontId="15" fillId="12" borderId="45" applyNumberFormat="0" applyAlignment="0" applyProtection="0"/>
    <xf numFmtId="9" fontId="2" fillId="0" borderId="0" applyFont="0" applyFill="0" applyBorder="0" applyAlignment="0" applyProtection="0"/>
    <xf numFmtId="49" fontId="2" fillId="22" borderId="2">
      <alignment vertical="center" wrapText="1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6" applyNumberFormat="0" applyFill="0" applyAlignment="0" applyProtection="0"/>
    <xf numFmtId="0" fontId="19" fillId="0" borderId="47" applyNumberFormat="0" applyFill="0" applyAlignment="0" applyProtection="0"/>
    <xf numFmtId="0" fontId="20" fillId="0" borderId="4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0" borderId="49" applyNumberFormat="0" applyFill="0" applyAlignment="0" applyProtection="0"/>
    <xf numFmtId="0" fontId="22" fillId="23" borderId="0" applyNumberFormat="0" applyBorder="0" applyAlignment="0" applyProtection="0"/>
    <xf numFmtId="0" fontId="23" fillId="24" borderId="0" applyNumberFormat="0" applyBorder="0" applyAlignment="0" applyProtection="0"/>
    <xf numFmtId="40" fontId="1" fillId="30" borderId="1"/>
    <xf numFmtId="40" fontId="1" fillId="31" borderId="1"/>
    <xf numFmtId="40" fontId="1" fillId="3" borderId="1"/>
  </cellStyleXfs>
  <cellXfs count="217">
    <xf numFmtId="0" fontId="0" fillId="0" borderId="0" xfId="0"/>
    <xf numFmtId="0" fontId="0" fillId="0" borderId="0" xfId="0" quotePrefix="1" applyAlignment="1">
      <alignment wrapText="1"/>
    </xf>
    <xf numFmtId="49" fontId="2" fillId="0" borderId="2" xfId="9" applyAlignment="1">
      <alignment horizontal="left" vertical="center" indent="5"/>
    </xf>
    <xf numFmtId="49" fontId="2" fillId="0" borderId="2" xfId="9" applyAlignment="1">
      <alignment horizontal="left" vertical="center" indent="2"/>
    </xf>
    <xf numFmtId="49" fontId="2" fillId="0" borderId="2" xfId="9" applyAlignment="1">
      <alignment horizontal="left" vertical="center" indent="3"/>
    </xf>
    <xf numFmtId="49" fontId="2" fillId="0" borderId="2" xfId="9" applyAlignment="1">
      <alignment horizontal="left" vertical="center" indent="4"/>
    </xf>
    <xf numFmtId="49" fontId="2" fillId="0" borderId="2" xfId="9" applyAlignment="1">
      <alignment horizontal="left" vertical="center" indent="6"/>
    </xf>
    <xf numFmtId="49" fontId="2" fillId="0" borderId="2" xfId="9" applyAlignment="1">
      <alignment horizontal="left" vertical="center" indent="7"/>
    </xf>
    <xf numFmtId="49" fontId="2" fillId="0" borderId="2" xfId="9" applyAlignment="1">
      <alignment horizontal="left" vertical="center" indent="8"/>
    </xf>
    <xf numFmtId="49" fontId="2" fillId="0" borderId="0" xfId="10" applyAlignment="1">
      <alignment horizontal="right" vertical="top"/>
    </xf>
    <xf numFmtId="49" fontId="2" fillId="0" borderId="0" xfId="10" applyAlignment="1">
      <alignment horizontal="left" vertical="top" indent="3"/>
    </xf>
    <xf numFmtId="49" fontId="3" fillId="0" borderId="0" xfId="5" applyAlignment="1"/>
    <xf numFmtId="0" fontId="0" fillId="0" borderId="0" xfId="0" quotePrefix="1"/>
    <xf numFmtId="49" fontId="4" fillId="4" borderId="2" xfId="12" applyAlignment="1">
      <alignment horizontal="left" vertical="center" indent="5"/>
    </xf>
    <xf numFmtId="49" fontId="4" fillId="4" borderId="2" xfId="12" applyAlignment="1">
      <alignment horizontal="left" vertical="center" indent="1"/>
    </xf>
    <xf numFmtId="49" fontId="4" fillId="4" borderId="2" xfId="12" applyAlignment="1">
      <alignment horizontal="left" vertical="center" indent="2"/>
    </xf>
    <xf numFmtId="49" fontId="4" fillId="4" borderId="2" xfId="12" applyAlignment="1">
      <alignment horizontal="left" vertical="center" indent="3"/>
    </xf>
    <xf numFmtId="49" fontId="4" fillId="4" borderId="2" xfId="12" applyAlignment="1">
      <alignment horizontal="left" vertical="center" indent="4"/>
    </xf>
    <xf numFmtId="49" fontId="4" fillId="4" borderId="2" xfId="12" applyAlignment="1">
      <alignment horizontal="left" vertical="center" indent="6"/>
    </xf>
    <xf numFmtId="49" fontId="4" fillId="4" borderId="2" xfId="12" applyAlignment="1">
      <alignment horizontal="left" vertical="center" indent="7"/>
    </xf>
    <xf numFmtId="40" fontId="1" fillId="5" borderId="1" xfId="4" quotePrefix="1"/>
    <xf numFmtId="49" fontId="2" fillId="4" borderId="2" xfId="3" applyAlignment="1">
      <alignment horizontal="center"/>
    </xf>
    <xf numFmtId="0" fontId="5" fillId="0" borderId="0" xfId="0" applyFont="1"/>
    <xf numFmtId="0" fontId="24" fillId="0" borderId="0" xfId="16" applyFont="1" applyFill="1" applyAlignment="1">
      <alignment vertical="center"/>
    </xf>
    <xf numFmtId="0" fontId="24" fillId="0" borderId="0" xfId="16" applyFont="1" applyFill="1"/>
    <xf numFmtId="0" fontId="27" fillId="0" borderId="0" xfId="16" applyFont="1" applyFill="1" applyBorder="1" applyAlignment="1">
      <alignment horizontal="center" vertical="center"/>
    </xf>
    <xf numFmtId="0" fontId="28" fillId="0" borderId="0" xfId="16" applyFont="1" applyFill="1" applyAlignment="1">
      <alignment horizontal="center"/>
    </xf>
    <xf numFmtId="4" fontId="30" fillId="0" borderId="1" xfId="18" applyNumberFormat="1" applyFont="1" applyFill="1" applyBorder="1" applyAlignment="1">
      <alignment horizontal="center" vertical="center" wrapText="1"/>
    </xf>
    <xf numFmtId="4" fontId="30" fillId="0" borderId="15" xfId="18" applyNumberFormat="1" applyFont="1" applyFill="1" applyBorder="1" applyAlignment="1">
      <alignment horizontal="center" vertical="center" wrapText="1"/>
    </xf>
    <xf numFmtId="0" fontId="26" fillId="0" borderId="0" xfId="16" applyFont="1" applyFill="1" applyAlignment="1">
      <alignment vertical="center"/>
    </xf>
    <xf numFmtId="41" fontId="26" fillId="0" borderId="11" xfId="17" applyFont="1" applyFill="1" applyBorder="1" applyAlignment="1">
      <alignment horizontal="left" vertical="center"/>
    </xf>
    <xf numFmtId="41" fontId="26" fillId="0" borderId="12" xfId="17" applyFont="1" applyFill="1" applyBorder="1" applyAlignment="1">
      <alignment horizontal="left" vertical="center"/>
    </xf>
    <xf numFmtId="41" fontId="26" fillId="0" borderId="13" xfId="17" applyFont="1" applyFill="1" applyBorder="1" applyAlignment="1">
      <alignment horizontal="left" vertical="center"/>
    </xf>
    <xf numFmtId="43" fontId="26" fillId="0" borderId="0" xfId="16" applyNumberFormat="1" applyFont="1" applyFill="1" applyAlignment="1">
      <alignment vertical="center"/>
    </xf>
    <xf numFmtId="49" fontId="26" fillId="0" borderId="17" xfId="17" applyNumberFormat="1" applyFont="1" applyFill="1" applyBorder="1" applyAlignment="1">
      <alignment horizontal="left" vertical="center"/>
    </xf>
    <xf numFmtId="49" fontId="26" fillId="0" borderId="12" xfId="17" applyNumberFormat="1" applyFont="1" applyFill="1" applyBorder="1" applyAlignment="1">
      <alignment horizontal="right" vertical="center"/>
    </xf>
    <xf numFmtId="49" fontId="26" fillId="0" borderId="12" xfId="17" applyNumberFormat="1" applyFont="1" applyFill="1" applyBorder="1" applyAlignment="1">
      <alignment horizontal="left" vertical="center"/>
    </xf>
    <xf numFmtId="49" fontId="26" fillId="0" borderId="13" xfId="17" applyNumberFormat="1" applyFont="1" applyFill="1" applyBorder="1" applyAlignment="1">
      <alignment horizontal="left" vertical="center"/>
    </xf>
    <xf numFmtId="49" fontId="24" fillId="0" borderId="17" xfId="17" applyNumberFormat="1" applyFont="1" applyFill="1" applyBorder="1" applyAlignment="1">
      <alignment horizontal="left" vertical="center"/>
    </xf>
    <xf numFmtId="49" fontId="24" fillId="0" borderId="12" xfId="17" applyNumberFormat="1" applyFont="1" applyFill="1" applyBorder="1" applyAlignment="1">
      <alignment horizontal="right" vertical="center"/>
    </xf>
    <xf numFmtId="49" fontId="24" fillId="0" borderId="12" xfId="17" applyNumberFormat="1" applyFont="1" applyFill="1" applyBorder="1" applyAlignment="1">
      <alignment horizontal="left" vertical="center"/>
    </xf>
    <xf numFmtId="49" fontId="24" fillId="0" borderId="13" xfId="17" applyNumberFormat="1" applyFont="1" applyFill="1" applyBorder="1" applyAlignment="1">
      <alignment horizontal="left" vertical="center"/>
    </xf>
    <xf numFmtId="49" fontId="31" fillId="0" borderId="12" xfId="17" applyNumberFormat="1" applyFont="1" applyFill="1" applyBorder="1" applyAlignment="1">
      <alignment horizontal="left" vertical="center"/>
    </xf>
    <xf numFmtId="49" fontId="31" fillId="0" borderId="13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right" vertical="center"/>
    </xf>
    <xf numFmtId="49" fontId="24" fillId="0" borderId="0" xfId="17" applyNumberFormat="1" applyFont="1" applyFill="1" applyBorder="1" applyAlignment="1">
      <alignment horizontal="left" vertical="center"/>
    </xf>
    <xf numFmtId="49" fontId="31" fillId="0" borderId="0" xfId="17" applyNumberFormat="1" applyFont="1" applyFill="1" applyBorder="1" applyAlignment="1">
      <alignment horizontal="left" vertical="center"/>
    </xf>
    <xf numFmtId="49" fontId="31" fillId="0" borderId="18" xfId="17" applyNumberFormat="1" applyFont="1" applyFill="1" applyBorder="1" applyAlignment="1">
      <alignment horizontal="left" vertical="center"/>
    </xf>
    <xf numFmtId="49" fontId="24" fillId="0" borderId="13" xfId="16" applyNumberFormat="1" applyFont="1" applyFill="1" applyBorder="1" applyAlignment="1">
      <alignment horizontal="left" vertical="center"/>
    </xf>
    <xf numFmtId="49" fontId="26" fillId="0" borderId="17" xfId="16" applyNumberFormat="1" applyFont="1" applyFill="1" applyBorder="1" applyAlignment="1">
      <alignment horizontal="center" vertical="center"/>
    </xf>
    <xf numFmtId="49" fontId="26" fillId="0" borderId="0" xfId="17" applyNumberFormat="1" applyFont="1" applyFill="1" applyBorder="1" applyAlignment="1">
      <alignment horizontal="right" vertical="center"/>
    </xf>
    <xf numFmtId="49" fontId="26" fillId="0" borderId="0" xfId="17" applyNumberFormat="1" applyFont="1" applyFill="1" applyBorder="1" applyAlignment="1">
      <alignment horizontal="left" vertical="center"/>
    </xf>
    <xf numFmtId="49" fontId="26" fillId="0" borderId="18" xfId="17" applyNumberFormat="1" applyFont="1" applyFill="1" applyBorder="1" applyAlignment="1">
      <alignment horizontal="left" vertical="center"/>
    </xf>
    <xf numFmtId="49" fontId="24" fillId="0" borderId="18" xfId="17" applyNumberFormat="1" applyFont="1" applyFill="1" applyBorder="1" applyAlignment="1">
      <alignment horizontal="left" vertical="center"/>
    </xf>
    <xf numFmtId="49" fontId="24" fillId="0" borderId="19" xfId="17" applyNumberFormat="1" applyFont="1" applyFill="1" applyBorder="1" applyAlignment="1">
      <alignment horizontal="right" vertical="center"/>
    </xf>
    <xf numFmtId="49" fontId="24" fillId="0" borderId="24" xfId="17" applyNumberFormat="1" applyFont="1" applyFill="1" applyBorder="1" applyAlignment="1">
      <alignment horizontal="right" vertical="center"/>
    </xf>
    <xf numFmtId="49" fontId="26" fillId="0" borderId="12" xfId="17" applyNumberFormat="1" applyFont="1" applyFill="1" applyBorder="1" applyAlignment="1">
      <alignment vertical="center"/>
    </xf>
    <xf numFmtId="49" fontId="26" fillId="0" borderId="12" xfId="17" applyNumberFormat="1" applyFont="1" applyFill="1" applyBorder="1" applyAlignment="1">
      <alignment vertical="center" wrapText="1"/>
    </xf>
    <xf numFmtId="49" fontId="26" fillId="0" borderId="13" xfId="17" applyNumberFormat="1" applyFont="1" applyFill="1" applyBorder="1" applyAlignment="1">
      <alignment vertical="center" wrapText="1"/>
    </xf>
    <xf numFmtId="49" fontId="24" fillId="0" borderId="17" xfId="16" applyNumberFormat="1" applyFont="1" applyFill="1" applyBorder="1" applyAlignment="1">
      <alignment horizontal="center" vertical="center"/>
    </xf>
    <xf numFmtId="49" fontId="26" fillId="0" borderId="11" xfId="17" applyNumberFormat="1" applyFont="1" applyFill="1" applyBorder="1" applyAlignment="1">
      <alignment horizontal="left" vertical="center"/>
    </xf>
    <xf numFmtId="49" fontId="26" fillId="0" borderId="12" xfId="16" applyNumberFormat="1" applyFont="1" applyFill="1" applyBorder="1" applyAlignment="1">
      <alignment horizontal="left" vertical="center"/>
    </xf>
    <xf numFmtId="49" fontId="26" fillId="0" borderId="12" xfId="16" applyNumberFormat="1" applyFont="1" applyFill="1" applyBorder="1" applyAlignment="1">
      <alignment horizontal="center" vertical="center"/>
    </xf>
    <xf numFmtId="49" fontId="26" fillId="0" borderId="13" xfId="16" applyNumberFormat="1" applyFont="1" applyFill="1" applyBorder="1" applyAlignment="1">
      <alignment horizontal="center" vertical="center"/>
    </xf>
    <xf numFmtId="49" fontId="26" fillId="0" borderId="0" xfId="17" applyNumberFormat="1" applyFont="1" applyFill="1" applyBorder="1" applyAlignment="1">
      <alignment horizontal="center" vertical="center"/>
    </xf>
    <xf numFmtId="49" fontId="26" fillId="0" borderId="12" xfId="17" applyNumberFormat="1" applyFont="1" applyFill="1" applyBorder="1" applyAlignment="1">
      <alignment horizontal="center" vertical="center"/>
    </xf>
    <xf numFmtId="49" fontId="24" fillId="0" borderId="0" xfId="16" applyNumberFormat="1" applyFont="1" applyFill="1" applyBorder="1" applyAlignment="1">
      <alignment horizontal="center" vertical="center"/>
    </xf>
    <xf numFmtId="49" fontId="24" fillId="0" borderId="12" xfId="16" applyNumberFormat="1" applyFont="1" applyFill="1" applyBorder="1" applyAlignment="1">
      <alignment horizontal="center" vertical="center"/>
    </xf>
    <xf numFmtId="49" fontId="24" fillId="0" borderId="0" xfId="16" applyNumberFormat="1" applyFont="1" applyFill="1" applyBorder="1" applyAlignment="1">
      <alignment horizontal="right" vertical="center"/>
    </xf>
    <xf numFmtId="49" fontId="24" fillId="0" borderId="0" xfId="16" applyNumberFormat="1" applyFont="1" applyFill="1" applyBorder="1" applyAlignment="1">
      <alignment horizontal="left" vertical="center"/>
    </xf>
    <xf numFmtId="49" fontId="24" fillId="0" borderId="18" xfId="16" applyNumberFormat="1" applyFont="1" applyFill="1" applyBorder="1" applyAlignment="1">
      <alignment horizontal="left" vertical="center"/>
    </xf>
    <xf numFmtId="49" fontId="24" fillId="0" borderId="12" xfId="16" applyNumberFormat="1" applyFont="1" applyFill="1" applyBorder="1" applyAlignment="1">
      <alignment horizontal="right" vertical="center"/>
    </xf>
    <xf numFmtId="49" fontId="24" fillId="0" borderId="12" xfId="16" applyNumberFormat="1" applyFont="1" applyFill="1" applyBorder="1" applyAlignment="1">
      <alignment horizontal="left" vertical="center"/>
    </xf>
    <xf numFmtId="49" fontId="32" fillId="0" borderId="12" xfId="16" applyNumberFormat="1" applyFont="1" applyFill="1" applyBorder="1" applyAlignment="1">
      <alignment horizontal="center" vertical="center"/>
    </xf>
    <xf numFmtId="49" fontId="32" fillId="0" borderId="12" xfId="16" applyNumberFormat="1" applyFont="1" applyFill="1" applyBorder="1" applyAlignment="1">
      <alignment vertical="center"/>
    </xf>
    <xf numFmtId="49" fontId="32" fillId="0" borderId="13" xfId="16" applyNumberFormat="1" applyFont="1" applyFill="1" applyBorder="1" applyAlignment="1">
      <alignment vertical="center"/>
    </xf>
    <xf numFmtId="49" fontId="32" fillId="0" borderId="18" xfId="16" applyNumberFormat="1" applyFont="1" applyFill="1" applyBorder="1" applyAlignment="1">
      <alignment vertical="center"/>
    </xf>
    <xf numFmtId="49" fontId="32" fillId="0" borderId="12" xfId="17" applyNumberFormat="1" applyFont="1" applyFill="1" applyBorder="1" applyAlignment="1">
      <alignment horizontal="right" vertical="center"/>
    </xf>
    <xf numFmtId="49" fontId="32" fillId="0" borderId="0" xfId="17" applyNumberFormat="1" applyFont="1" applyFill="1" applyBorder="1" applyAlignment="1">
      <alignment horizontal="right" vertical="center"/>
    </xf>
    <xf numFmtId="49" fontId="26" fillId="0" borderId="12" xfId="16" applyNumberFormat="1" applyFont="1" applyFill="1" applyBorder="1" applyAlignment="1">
      <alignment vertical="center"/>
    </xf>
    <xf numFmtId="49" fontId="24" fillId="0" borderId="12" xfId="16" applyNumberFormat="1" applyFont="1" applyFill="1" applyBorder="1" applyAlignment="1">
      <alignment vertical="center"/>
    </xf>
    <xf numFmtId="49" fontId="26" fillId="0" borderId="13" xfId="16" applyNumberFormat="1" applyFont="1" applyFill="1" applyBorder="1" applyAlignment="1">
      <alignment vertical="center"/>
    </xf>
    <xf numFmtId="49" fontId="26" fillId="0" borderId="0" xfId="16" applyNumberFormat="1" applyFont="1" applyFill="1" applyBorder="1" applyAlignment="1">
      <alignment vertical="center"/>
    </xf>
    <xf numFmtId="49" fontId="32" fillId="0" borderId="0" xfId="16" applyNumberFormat="1" applyFont="1" applyFill="1" applyBorder="1" applyAlignment="1">
      <alignment vertical="center"/>
    </xf>
    <xf numFmtId="49" fontId="24" fillId="0" borderId="0" xfId="16" applyNumberFormat="1" applyFont="1" applyFill="1" applyBorder="1" applyAlignment="1">
      <alignment vertical="center"/>
    </xf>
    <xf numFmtId="49" fontId="24" fillId="0" borderId="18" xfId="16" applyNumberFormat="1" applyFont="1" applyFill="1" applyBorder="1" applyAlignment="1">
      <alignment vertical="center"/>
    </xf>
    <xf numFmtId="49" fontId="24" fillId="0" borderId="13" xfId="16" applyNumberFormat="1" applyFont="1" applyFill="1" applyBorder="1" applyAlignment="1">
      <alignment vertical="center"/>
    </xf>
    <xf numFmtId="49" fontId="24" fillId="0" borderId="19" xfId="16" applyNumberFormat="1" applyFont="1" applyFill="1" applyBorder="1" applyAlignment="1">
      <alignment vertical="center"/>
    </xf>
    <xf numFmtId="49" fontId="24" fillId="0" borderId="24" xfId="16" applyNumberFormat="1" applyFont="1" applyFill="1" applyBorder="1" applyAlignment="1">
      <alignment vertical="center"/>
    </xf>
    <xf numFmtId="49" fontId="32" fillId="0" borderId="12" xfId="16" applyNumberFormat="1" applyFont="1" applyFill="1" applyBorder="1" applyAlignment="1">
      <alignment horizontal="left" vertical="center"/>
    </xf>
    <xf numFmtId="49" fontId="26" fillId="0" borderId="0" xfId="16" applyNumberFormat="1" applyFont="1" applyFill="1" applyBorder="1" applyAlignment="1">
      <alignment horizontal="center" vertical="center"/>
    </xf>
    <xf numFmtId="49" fontId="26" fillId="0" borderId="18" xfId="16" applyNumberFormat="1" applyFont="1" applyFill="1" applyBorder="1" applyAlignment="1">
      <alignment vertical="center"/>
    </xf>
    <xf numFmtId="49" fontId="26" fillId="0" borderId="19" xfId="17" applyNumberFormat="1" applyFont="1" applyFill="1" applyBorder="1" applyAlignment="1">
      <alignment horizontal="right" vertical="center"/>
    </xf>
    <xf numFmtId="49" fontId="26" fillId="0" borderId="19" xfId="16" applyNumberFormat="1" applyFont="1" applyFill="1" applyBorder="1" applyAlignment="1">
      <alignment vertical="center"/>
    </xf>
    <xf numFmtId="49" fontId="24" fillId="0" borderId="17" xfId="16" applyNumberFormat="1" applyFont="1" applyFill="1" applyBorder="1" applyAlignment="1">
      <alignment horizontal="left" vertical="center"/>
    </xf>
    <xf numFmtId="0" fontId="26" fillId="0" borderId="0" xfId="16" applyFont="1" applyFill="1" applyBorder="1" applyAlignment="1">
      <alignment vertical="center"/>
    </xf>
    <xf numFmtId="49" fontId="26" fillId="0" borderId="32" xfId="16" applyNumberFormat="1" applyFont="1" applyFill="1" applyBorder="1" applyAlignment="1">
      <alignment horizontal="center" vertical="center"/>
    </xf>
    <xf numFmtId="49" fontId="26" fillId="0" borderId="32" xfId="16" applyNumberFormat="1" applyFont="1" applyFill="1" applyBorder="1" applyAlignment="1">
      <alignment horizontal="left" vertical="center"/>
    </xf>
    <xf numFmtId="49" fontId="26" fillId="0" borderId="32" xfId="16" applyNumberFormat="1" applyFont="1" applyFill="1" applyBorder="1" applyAlignment="1">
      <alignment vertical="center"/>
    </xf>
    <xf numFmtId="49" fontId="26" fillId="0" borderId="33" xfId="16" applyNumberFormat="1" applyFont="1" applyFill="1" applyBorder="1" applyAlignment="1">
      <alignment vertical="center"/>
    </xf>
    <xf numFmtId="49" fontId="26" fillId="0" borderId="0" xfId="16" applyNumberFormat="1" applyFont="1" applyFill="1" applyBorder="1" applyAlignment="1">
      <alignment horizontal="left" vertical="center"/>
    </xf>
    <xf numFmtId="49" fontId="26" fillId="0" borderId="36" xfId="16" applyNumberFormat="1" applyFont="1" applyFill="1" applyBorder="1" applyAlignment="1">
      <alignment horizontal="center" vertical="center"/>
    </xf>
    <xf numFmtId="49" fontId="26" fillId="0" borderId="37" xfId="16" applyNumberFormat="1" applyFont="1" applyFill="1" applyBorder="1" applyAlignment="1">
      <alignment horizontal="center" vertical="center"/>
    </xf>
    <xf numFmtId="49" fontId="24" fillId="0" borderId="37" xfId="16" applyNumberFormat="1" applyFont="1" applyFill="1" applyBorder="1" applyAlignment="1">
      <alignment horizontal="center" vertical="center"/>
    </xf>
    <xf numFmtId="49" fontId="24" fillId="0" borderId="37" xfId="16" applyNumberFormat="1" applyFont="1" applyFill="1" applyBorder="1" applyAlignment="1">
      <alignment vertical="center"/>
    </xf>
    <xf numFmtId="49" fontId="24" fillId="0" borderId="38" xfId="16" applyNumberFormat="1" applyFont="1" applyFill="1" applyBorder="1" applyAlignment="1">
      <alignment vertical="center"/>
    </xf>
    <xf numFmtId="167" fontId="24" fillId="0" borderId="39" xfId="19" applyNumberFormat="1" applyFont="1" applyFill="1" applyBorder="1" applyAlignment="1">
      <alignment horizontal="right" vertical="center"/>
    </xf>
    <xf numFmtId="165" fontId="26" fillId="0" borderId="40" xfId="20" applyNumberFormat="1" applyFont="1" applyFill="1" applyBorder="1" applyAlignment="1">
      <alignment horizontal="right" vertical="center"/>
    </xf>
    <xf numFmtId="164" fontId="24" fillId="0" borderId="0" xfId="21" applyNumberFormat="1" applyFont="1" applyFill="1" applyAlignment="1">
      <alignment vertical="center"/>
    </xf>
    <xf numFmtId="164" fontId="26" fillId="0" borderId="0" xfId="16" applyNumberFormat="1" applyFont="1" applyFill="1" applyAlignment="1">
      <alignment vertical="center"/>
    </xf>
    <xf numFmtId="165" fontId="26" fillId="0" borderId="0" xfId="20" applyNumberFormat="1" applyFont="1" applyFill="1" applyAlignment="1">
      <alignment vertical="center"/>
    </xf>
    <xf numFmtId="0" fontId="26" fillId="0" borderId="0" xfId="16" applyFont="1" applyFill="1" applyBorder="1" applyAlignment="1">
      <alignment horizontal="center" vertical="center"/>
    </xf>
    <xf numFmtId="0" fontId="24" fillId="0" borderId="0" xfId="16" applyFont="1" applyFill="1" applyBorder="1" applyAlignment="1">
      <alignment horizontal="center" vertical="center"/>
    </xf>
    <xf numFmtId="166" fontId="24" fillId="0" borderId="0" xfId="21" applyNumberFormat="1" applyFont="1" applyFill="1"/>
    <xf numFmtId="49" fontId="24" fillId="0" borderId="0" xfId="16" applyNumberFormat="1" applyFont="1" applyFill="1" applyBorder="1"/>
    <xf numFmtId="0" fontId="24" fillId="0" borderId="0" xfId="16" applyFont="1" applyFill="1" applyAlignment="1">
      <alignment horizontal="center" vertical="center"/>
    </xf>
    <xf numFmtId="0" fontId="24" fillId="0" borderId="0" xfId="16" applyFont="1" applyFill="1" applyBorder="1"/>
    <xf numFmtId="0" fontId="35" fillId="25" borderId="0" xfId="0" applyFont="1" applyFill="1"/>
    <xf numFmtId="49" fontId="26" fillId="26" borderId="11" xfId="16" applyNumberFormat="1" applyFont="1" applyFill="1" applyBorder="1" applyAlignment="1">
      <alignment horizontal="center" vertical="center"/>
    </xf>
    <xf numFmtId="168" fontId="26" fillId="0" borderId="16" xfId="19" applyNumberFormat="1" applyFont="1" applyFill="1" applyBorder="1" applyAlignment="1">
      <alignment horizontal="right" vertical="center"/>
    </xf>
    <xf numFmtId="168" fontId="26" fillId="0" borderId="1" xfId="19" applyNumberFormat="1" applyFont="1" applyFill="1" applyBorder="1" applyAlignment="1">
      <alignment horizontal="right" vertical="center"/>
    </xf>
    <xf numFmtId="168" fontId="24" fillId="0" borderId="1" xfId="19" applyNumberFormat="1" applyFont="1" applyFill="1" applyBorder="1" applyAlignment="1">
      <alignment horizontal="right" vertical="center"/>
    </xf>
    <xf numFmtId="168" fontId="31" fillId="0" borderId="1" xfId="19" applyNumberFormat="1" applyFont="1" applyFill="1" applyBorder="1" applyAlignment="1">
      <alignment horizontal="right" vertical="center"/>
    </xf>
    <xf numFmtId="168" fontId="26" fillId="0" borderId="22" xfId="19" applyNumberFormat="1" applyFont="1" applyFill="1" applyBorder="1" applyAlignment="1">
      <alignment horizontal="right" vertical="center"/>
    </xf>
    <xf numFmtId="168" fontId="26" fillId="26" borderId="1" xfId="19" applyNumberFormat="1" applyFont="1" applyFill="1" applyBorder="1" applyAlignment="1">
      <alignment horizontal="right" vertical="center"/>
    </xf>
    <xf numFmtId="168" fontId="24" fillId="0" borderId="22" xfId="19" applyNumberFormat="1" applyFont="1" applyFill="1" applyBorder="1" applyAlignment="1">
      <alignment horizontal="right" vertical="center"/>
    </xf>
    <xf numFmtId="168" fontId="26" fillId="27" borderId="30" xfId="19" applyNumberFormat="1" applyFont="1" applyFill="1" applyBorder="1" applyAlignment="1">
      <alignment horizontal="right" vertical="center"/>
    </xf>
    <xf numFmtId="168" fontId="26" fillId="0" borderId="34" xfId="19" applyNumberFormat="1" applyFont="1" applyFill="1" applyBorder="1" applyAlignment="1">
      <alignment horizontal="right" vertical="center"/>
    </xf>
    <xf numFmtId="0" fontId="24" fillId="0" borderId="50" xfId="16" applyFont="1" applyFill="1" applyBorder="1" applyAlignment="1">
      <alignment vertical="center"/>
    </xf>
    <xf numFmtId="0" fontId="24" fillId="0" borderId="36" xfId="16" applyFont="1" applyFill="1" applyBorder="1" applyAlignment="1">
      <alignment vertical="center"/>
    </xf>
    <xf numFmtId="169" fontId="26" fillId="0" borderId="15" xfId="20" applyNumberFormat="1" applyFont="1" applyFill="1" applyBorder="1" applyAlignment="1">
      <alignment horizontal="right" vertical="center"/>
    </xf>
    <xf numFmtId="169" fontId="24" fillId="0" borderId="15" xfId="20" applyNumberFormat="1" applyFont="1" applyFill="1" applyBorder="1" applyAlignment="1">
      <alignment horizontal="right" vertical="center"/>
    </xf>
    <xf numFmtId="169" fontId="31" fillId="0" borderId="15" xfId="20" applyNumberFormat="1" applyFont="1" applyFill="1" applyBorder="1" applyAlignment="1">
      <alignment horizontal="right" vertical="center"/>
    </xf>
    <xf numFmtId="169" fontId="26" fillId="0" borderId="23" xfId="20" applyNumberFormat="1" applyFont="1" applyFill="1" applyBorder="1" applyAlignment="1">
      <alignment horizontal="right" vertical="center"/>
    </xf>
    <xf numFmtId="169" fontId="26" fillId="26" borderId="15" xfId="20" applyNumberFormat="1" applyFont="1" applyFill="1" applyBorder="1" applyAlignment="1">
      <alignment horizontal="right" vertical="center"/>
    </xf>
    <xf numFmtId="169" fontId="24" fillId="0" borderId="23" xfId="20" applyNumberFormat="1" applyFont="1" applyFill="1" applyBorder="1" applyAlignment="1">
      <alignment horizontal="right" vertical="center"/>
    </xf>
    <xf numFmtId="169" fontId="26" fillId="27" borderId="31" xfId="20" applyNumberFormat="1" applyFont="1" applyFill="1" applyBorder="1" applyAlignment="1">
      <alignment horizontal="right" vertical="center"/>
    </xf>
    <xf numFmtId="169" fontId="26" fillId="0" borderId="35" xfId="20" applyNumberFormat="1" applyFont="1" applyFill="1" applyBorder="1" applyAlignment="1">
      <alignment horizontal="right" vertical="center"/>
    </xf>
    <xf numFmtId="0" fontId="0" fillId="0" borderId="0" xfId="0" applyFill="1"/>
    <xf numFmtId="168" fontId="26" fillId="0" borderId="16" xfId="19" applyNumberFormat="1" applyFont="1" applyFill="1" applyBorder="1" applyAlignment="1">
      <alignment horizontal="right" vertical="center"/>
    </xf>
    <xf numFmtId="168" fontId="26" fillId="0" borderId="16" xfId="19" applyNumberFormat="1" applyFont="1" applyFill="1" applyBorder="1" applyAlignment="1">
      <alignment horizontal="right" vertical="center"/>
    </xf>
    <xf numFmtId="168" fontId="24" fillId="0" borderId="16" xfId="19" applyNumberFormat="1" applyFont="1" applyFill="1" applyBorder="1" applyAlignment="1">
      <alignment horizontal="right" vertical="center"/>
    </xf>
    <xf numFmtId="49" fontId="4" fillId="4" borderId="2" xfId="12" applyAlignment="1">
      <alignment vertical="center"/>
    </xf>
    <xf numFmtId="49" fontId="2" fillId="0" borderId="2" xfId="9" applyAlignment="1">
      <alignment vertical="center"/>
    </xf>
    <xf numFmtId="0" fontId="0" fillId="29" borderId="0" xfId="0" applyFill="1"/>
    <xf numFmtId="0" fontId="0" fillId="28" borderId="0" xfId="0" applyFill="1" applyAlignment="1">
      <alignment horizontal="center" wrapText="1"/>
    </xf>
    <xf numFmtId="168" fontId="26" fillId="26" borderId="16" xfId="19" applyNumberFormat="1" applyFont="1" applyFill="1" applyBorder="1" applyAlignment="1">
      <alignment horizontal="right" vertical="center"/>
    </xf>
    <xf numFmtId="167" fontId="24" fillId="0" borderId="52" xfId="19" applyNumberFormat="1" applyFont="1" applyFill="1" applyBorder="1" applyAlignment="1">
      <alignment horizontal="right" vertical="center"/>
    </xf>
    <xf numFmtId="169" fontId="24" fillId="0" borderId="21" xfId="20" applyNumberFormat="1" applyFont="1" applyFill="1" applyBorder="1" applyAlignment="1">
      <alignment horizontal="right" vertical="center"/>
    </xf>
    <xf numFmtId="169" fontId="24" fillId="0" borderId="23" xfId="20" applyNumberFormat="1" applyFont="1" applyFill="1" applyBorder="1" applyAlignment="1">
      <alignment horizontal="right" vertical="center"/>
    </xf>
    <xf numFmtId="49" fontId="24" fillId="0" borderId="19" xfId="17" applyNumberFormat="1" applyFont="1" applyFill="1" applyBorder="1" applyAlignment="1">
      <alignment horizontal="right" vertical="center"/>
    </xf>
    <xf numFmtId="49" fontId="24" fillId="0" borderId="0" xfId="17" applyNumberFormat="1" applyFont="1" applyFill="1" applyBorder="1" applyAlignment="1">
      <alignment horizontal="right" vertical="center"/>
    </xf>
    <xf numFmtId="49" fontId="24" fillId="0" borderId="24" xfId="17" applyNumberFormat="1" applyFont="1" applyFill="1" applyBorder="1" applyAlignment="1">
      <alignment horizontal="right" vertical="center"/>
    </xf>
    <xf numFmtId="49" fontId="24" fillId="0" borderId="19" xfId="17" applyNumberFormat="1" applyFont="1" applyFill="1" applyBorder="1" applyAlignment="1">
      <alignment horizontal="left" vertical="center"/>
    </xf>
    <xf numFmtId="49" fontId="24" fillId="0" borderId="0" xfId="17" applyNumberFormat="1" applyFont="1" applyFill="1" applyBorder="1" applyAlignment="1">
      <alignment horizontal="left" vertical="center"/>
    </xf>
    <xf numFmtId="49" fontId="24" fillId="0" borderId="24" xfId="17" applyNumberFormat="1" applyFont="1" applyFill="1" applyBorder="1" applyAlignment="1">
      <alignment horizontal="left" vertical="center"/>
    </xf>
    <xf numFmtId="168" fontId="24" fillId="0" borderId="16" xfId="19" applyNumberFormat="1" applyFont="1" applyFill="1" applyBorder="1" applyAlignment="1">
      <alignment horizontal="right" vertical="center"/>
    </xf>
    <xf numFmtId="168" fontId="24" fillId="0" borderId="22" xfId="19" applyNumberFormat="1" applyFont="1" applyFill="1" applyBorder="1" applyAlignment="1">
      <alignment horizontal="right" vertical="center"/>
    </xf>
    <xf numFmtId="168" fontId="26" fillId="0" borderId="16" xfId="19" applyNumberFormat="1" applyFont="1" applyFill="1" applyBorder="1" applyAlignment="1">
      <alignment horizontal="right" vertical="center"/>
    </xf>
    <xf numFmtId="49" fontId="24" fillId="0" borderId="0" xfId="17" applyNumberFormat="1" applyFont="1" applyFill="1" applyBorder="1" applyAlignment="1">
      <alignment horizontal="center" vertical="center"/>
    </xf>
    <xf numFmtId="168" fontId="26" fillId="0" borderId="16" xfId="19" applyNumberFormat="1" applyFont="1" applyFill="1" applyBorder="1" applyAlignment="1">
      <alignment horizontal="right" vertical="center"/>
    </xf>
    <xf numFmtId="40" fontId="1" fillId="5" borderId="1" xfId="4"/>
    <xf numFmtId="49" fontId="26" fillId="26" borderId="12" xfId="17" applyNumberFormat="1" applyFont="1" applyFill="1" applyBorder="1" applyAlignment="1">
      <alignment horizontal="left" vertical="center"/>
    </xf>
    <xf numFmtId="49" fontId="26" fillId="26" borderId="13" xfId="17" applyNumberFormat="1" applyFont="1" applyFill="1" applyBorder="1" applyAlignment="1">
      <alignment horizontal="left" vertical="center"/>
    </xf>
    <xf numFmtId="49" fontId="34" fillId="27" borderId="27" xfId="17" applyNumberFormat="1" applyFont="1" applyFill="1" applyBorder="1" applyAlignment="1">
      <alignment horizontal="left" vertical="center"/>
    </xf>
    <xf numFmtId="49" fontId="26" fillId="27" borderId="28" xfId="17" applyNumberFormat="1" applyFont="1" applyFill="1" applyBorder="1" applyAlignment="1">
      <alignment horizontal="left" vertical="center"/>
    </xf>
    <xf numFmtId="49" fontId="26" fillId="27" borderId="29" xfId="17" applyNumberFormat="1" applyFont="1" applyFill="1" applyBorder="1" applyAlignment="1">
      <alignment horizontal="left" vertical="center"/>
    </xf>
    <xf numFmtId="168" fontId="26" fillId="0" borderId="16" xfId="19" applyNumberFormat="1" applyFont="1" applyFill="1" applyBorder="1" applyAlignment="1">
      <alignment horizontal="right" vertical="center"/>
    </xf>
    <xf numFmtId="168" fontId="26" fillId="0" borderId="14" xfId="19" applyNumberFormat="1" applyFont="1" applyFill="1" applyBorder="1" applyAlignment="1">
      <alignment horizontal="right" vertical="center"/>
    </xf>
    <xf numFmtId="169" fontId="26" fillId="0" borderId="21" xfId="20" applyNumberFormat="1" applyFont="1" applyFill="1" applyBorder="1" applyAlignment="1">
      <alignment horizontal="right" vertical="center"/>
    </xf>
    <xf numFmtId="169" fontId="26" fillId="0" borderId="26" xfId="20" applyNumberFormat="1" applyFont="1" applyFill="1" applyBorder="1" applyAlignment="1">
      <alignment horizontal="right" vertical="center"/>
    </xf>
    <xf numFmtId="49" fontId="26" fillId="0" borderId="19" xfId="17" applyNumberFormat="1" applyFont="1" applyFill="1" applyBorder="1" applyAlignment="1">
      <alignment horizontal="center" vertical="center"/>
    </xf>
    <xf numFmtId="49" fontId="26" fillId="0" borderId="24" xfId="17" applyNumberFormat="1" applyFont="1" applyFill="1" applyBorder="1" applyAlignment="1">
      <alignment horizontal="center" vertical="center"/>
    </xf>
    <xf numFmtId="49" fontId="26" fillId="0" borderId="19" xfId="16" applyNumberFormat="1" applyFont="1" applyFill="1" applyBorder="1" applyAlignment="1">
      <alignment horizontal="left" vertical="center"/>
    </xf>
    <xf numFmtId="49" fontId="26" fillId="0" borderId="20" xfId="16" applyNumberFormat="1" applyFont="1" applyFill="1" applyBorder="1" applyAlignment="1">
      <alignment horizontal="left" vertical="center"/>
    </xf>
    <xf numFmtId="49" fontId="26" fillId="0" borderId="24" xfId="16" applyNumberFormat="1" applyFont="1" applyFill="1" applyBorder="1" applyAlignment="1">
      <alignment horizontal="left" vertical="center"/>
    </xf>
    <xf numFmtId="49" fontId="26" fillId="0" borderId="25" xfId="16" applyNumberFormat="1" applyFont="1" applyFill="1" applyBorder="1" applyAlignment="1">
      <alignment horizontal="left" vertical="center"/>
    </xf>
    <xf numFmtId="49" fontId="24" fillId="0" borderId="19" xfId="17" applyNumberFormat="1" applyFont="1" applyFill="1" applyBorder="1" applyAlignment="1">
      <alignment horizontal="left" vertical="center"/>
    </xf>
    <xf numFmtId="49" fontId="24" fillId="0" borderId="20" xfId="17" applyNumberFormat="1" applyFont="1" applyFill="1" applyBorder="1" applyAlignment="1">
      <alignment horizontal="left" vertical="center"/>
    </xf>
    <xf numFmtId="49" fontId="26" fillId="0" borderId="0" xfId="17" applyNumberFormat="1" applyFont="1" applyFill="1" applyBorder="1" applyAlignment="1">
      <alignment horizontal="center" vertical="center"/>
    </xf>
    <xf numFmtId="49" fontId="26" fillId="0" borderId="0" xfId="16" applyNumberFormat="1" applyFont="1" applyFill="1" applyBorder="1" applyAlignment="1">
      <alignment horizontal="left" vertical="center"/>
    </xf>
    <xf numFmtId="49" fontId="26" fillId="0" borderId="18" xfId="16" applyNumberFormat="1" applyFont="1" applyFill="1" applyBorder="1" applyAlignment="1">
      <alignment horizontal="left" vertical="center"/>
    </xf>
    <xf numFmtId="169" fontId="24" fillId="0" borderId="21" xfId="20" applyNumberFormat="1" applyFont="1" applyFill="1" applyBorder="1" applyAlignment="1">
      <alignment horizontal="right" vertical="center"/>
    </xf>
    <xf numFmtId="169" fontId="24" fillId="0" borderId="23" xfId="20" applyNumberFormat="1" applyFont="1" applyFill="1" applyBorder="1" applyAlignment="1">
      <alignment horizontal="right" vertical="center"/>
    </xf>
    <xf numFmtId="169" fontId="24" fillId="0" borderId="26" xfId="20" applyNumberFormat="1" applyFont="1" applyFill="1" applyBorder="1" applyAlignment="1">
      <alignment horizontal="right" vertical="center"/>
    </xf>
    <xf numFmtId="49" fontId="24" fillId="0" borderId="0" xfId="17" applyNumberFormat="1" applyFont="1" applyFill="1" applyBorder="1" applyAlignment="1">
      <alignment horizontal="center" vertical="center"/>
    </xf>
    <xf numFmtId="49" fontId="24" fillId="0" borderId="0" xfId="17" applyNumberFormat="1" applyFont="1" applyFill="1" applyBorder="1" applyAlignment="1">
      <alignment horizontal="left" vertical="center"/>
    </xf>
    <xf numFmtId="49" fontId="24" fillId="0" borderId="18" xfId="17" applyNumberFormat="1" applyFont="1" applyFill="1" applyBorder="1" applyAlignment="1">
      <alignment horizontal="left" vertical="center"/>
    </xf>
    <xf numFmtId="168" fontId="24" fillId="0" borderId="16" xfId="19" applyNumberFormat="1" applyFont="1" applyFill="1" applyBorder="1" applyAlignment="1">
      <alignment horizontal="right" vertical="center"/>
    </xf>
    <xf numFmtId="168" fontId="24" fillId="0" borderId="22" xfId="19" applyNumberFormat="1" applyFont="1" applyFill="1" applyBorder="1" applyAlignment="1">
      <alignment horizontal="right" vertical="center"/>
    </xf>
    <xf numFmtId="168" fontId="24" fillId="0" borderId="14" xfId="19" applyNumberFormat="1" applyFont="1" applyFill="1" applyBorder="1" applyAlignment="1">
      <alignment horizontal="right" vertical="center"/>
    </xf>
    <xf numFmtId="49" fontId="24" fillId="0" borderId="19" xfId="17" applyNumberFormat="1" applyFont="1" applyFill="1" applyBorder="1" applyAlignment="1">
      <alignment horizontal="center" vertical="center"/>
    </xf>
    <xf numFmtId="49" fontId="24" fillId="0" borderId="24" xfId="17" applyNumberFormat="1" applyFont="1" applyFill="1" applyBorder="1" applyAlignment="1">
      <alignment horizontal="center" vertical="center"/>
    </xf>
    <xf numFmtId="49" fontId="24" fillId="0" borderId="24" xfId="17" applyNumberFormat="1" applyFont="1" applyFill="1" applyBorder="1" applyAlignment="1">
      <alignment horizontal="left" vertical="center"/>
    </xf>
    <xf numFmtId="49" fontId="24" fillId="0" borderId="25" xfId="17" applyNumberFormat="1" applyFont="1" applyFill="1" applyBorder="1" applyAlignment="1">
      <alignment horizontal="left" vertical="center"/>
    </xf>
    <xf numFmtId="0" fontId="36" fillId="0" borderId="51" xfId="16" applyNumberFormat="1" applyFont="1" applyFill="1" applyBorder="1" applyAlignment="1">
      <alignment horizontal="center" vertical="center"/>
    </xf>
    <xf numFmtId="0" fontId="36" fillId="0" borderId="4" xfId="16" applyNumberFormat="1" applyFont="1" applyFill="1" applyBorder="1" applyAlignment="1">
      <alignment horizontal="center" vertical="center"/>
    </xf>
    <xf numFmtId="0" fontId="36" fillId="0" borderId="37" xfId="16" applyNumberFormat="1" applyFont="1" applyFill="1" applyBorder="1" applyAlignment="1">
      <alignment horizontal="center" vertical="center"/>
    </xf>
    <xf numFmtId="0" fontId="36" fillId="0" borderId="5" xfId="16" applyNumberFormat="1" applyFont="1" applyFill="1" applyBorder="1" applyAlignment="1">
      <alignment horizontal="center" vertical="center"/>
    </xf>
    <xf numFmtId="0" fontId="29" fillId="0" borderId="6" xfId="17" applyNumberFormat="1" applyFont="1" applyFill="1" applyBorder="1" applyAlignment="1">
      <alignment horizontal="center" vertical="center" wrapText="1"/>
    </xf>
    <xf numFmtId="0" fontId="29" fillId="0" borderId="7" xfId="17" applyNumberFormat="1" applyFont="1" applyFill="1" applyBorder="1" applyAlignment="1">
      <alignment horizontal="center" vertical="center" wrapText="1"/>
    </xf>
    <xf numFmtId="0" fontId="29" fillId="0" borderId="8" xfId="17" applyNumberFormat="1" applyFont="1" applyFill="1" applyBorder="1" applyAlignment="1">
      <alignment horizontal="center" vertical="center" wrapText="1"/>
    </xf>
    <xf numFmtId="0" fontId="29" fillId="0" borderId="11" xfId="17" applyNumberFormat="1" applyFont="1" applyFill="1" applyBorder="1" applyAlignment="1">
      <alignment horizontal="center" vertical="center" wrapText="1"/>
    </xf>
    <xf numFmtId="0" fontId="29" fillId="0" borderId="12" xfId="17" applyNumberFormat="1" applyFont="1" applyFill="1" applyBorder="1" applyAlignment="1">
      <alignment horizontal="center" vertical="center" wrapText="1"/>
    </xf>
    <xf numFmtId="0" fontId="29" fillId="0" borderId="13" xfId="17" applyNumberFormat="1" applyFont="1" applyFill="1" applyBorder="1" applyAlignment="1">
      <alignment horizontal="center" vertical="center" wrapText="1"/>
    </xf>
    <xf numFmtId="4" fontId="29" fillId="0" borderId="9" xfId="18" applyNumberFormat="1" applyFont="1" applyFill="1" applyBorder="1" applyAlignment="1">
      <alignment horizontal="center" vertical="center" wrapText="1"/>
    </xf>
    <xf numFmtId="4" fontId="29" fillId="0" borderId="14" xfId="18" applyNumberFormat="1" applyFont="1" applyFill="1" applyBorder="1" applyAlignment="1">
      <alignment horizontal="center" vertical="center" wrapText="1"/>
    </xf>
    <xf numFmtId="4" fontId="29" fillId="0" borderId="3" xfId="18" applyNumberFormat="1" applyFont="1" applyFill="1" applyBorder="1" applyAlignment="1">
      <alignment horizontal="center" vertical="center" wrapText="1"/>
    </xf>
    <xf numFmtId="4" fontId="29" fillId="0" borderId="10" xfId="18" applyNumberFormat="1" applyFont="1" applyFill="1" applyBorder="1" applyAlignment="1">
      <alignment horizontal="center" vertical="center" wrapText="1"/>
    </xf>
    <xf numFmtId="0" fontId="25" fillId="0" borderId="50" xfId="16" applyFont="1" applyFill="1" applyBorder="1" applyAlignment="1">
      <alignment horizontal="center" vertical="center"/>
    </xf>
    <xf numFmtId="0" fontId="25" fillId="0" borderId="51" xfId="16" applyFont="1" applyFill="1" applyBorder="1" applyAlignment="1">
      <alignment horizontal="center" vertical="center"/>
    </xf>
    <xf numFmtId="0" fontId="25" fillId="0" borderId="36" xfId="16" applyFont="1" applyFill="1" applyBorder="1" applyAlignment="1">
      <alignment horizontal="center" vertical="center"/>
    </xf>
    <xf numFmtId="0" fontId="25" fillId="0" borderId="37" xfId="16" applyFont="1" applyFill="1" applyBorder="1" applyAlignment="1">
      <alignment horizontal="center" vertical="center"/>
    </xf>
    <xf numFmtId="168" fontId="24" fillId="0" borderId="1" xfId="19" applyNumberFormat="1" applyFont="1" applyFill="1" applyBorder="1" applyAlignment="1">
      <alignment horizontal="right" vertical="center"/>
    </xf>
    <xf numFmtId="168" fontId="24" fillId="0" borderId="20" xfId="19" applyNumberFormat="1" applyFont="1" applyFill="1" applyBorder="1" applyAlignment="1">
      <alignment horizontal="right" vertical="center"/>
    </xf>
    <xf numFmtId="168" fontId="24" fillId="0" borderId="18" xfId="19" applyNumberFormat="1" applyFont="1" applyFill="1" applyBorder="1" applyAlignment="1">
      <alignment horizontal="right" vertical="center"/>
    </xf>
    <xf numFmtId="168" fontId="24" fillId="0" borderId="25" xfId="19" applyNumberFormat="1" applyFont="1" applyFill="1" applyBorder="1" applyAlignment="1">
      <alignment horizontal="right" vertical="center"/>
    </xf>
  </cellXfs>
  <cellStyles count="74">
    <cellStyle name="20% - Colore 1 2" xfId="22"/>
    <cellStyle name="20% - Colore 2 2" xfId="23"/>
    <cellStyle name="20% - Colore 3 2" xfId="24"/>
    <cellStyle name="20% - Colore 4 2" xfId="25"/>
    <cellStyle name="20% - Colore 5 2" xfId="26"/>
    <cellStyle name="20% - Colore 6 2" xfId="27"/>
    <cellStyle name="40% - Colore 1 2" xfId="28"/>
    <cellStyle name="40% - Colore 2 2" xfId="29"/>
    <cellStyle name="40% - Colore 3 2" xfId="30"/>
    <cellStyle name="40% - Colore 4 2" xfId="31"/>
    <cellStyle name="40% - Colore 5 2" xfId="32"/>
    <cellStyle name="40% - Colore 6 2" xfId="33"/>
    <cellStyle name="60% - Colore 1 2" xfId="34"/>
    <cellStyle name="60% - Colore 2 2" xfId="35"/>
    <cellStyle name="60% - Colore 3 2" xfId="36"/>
    <cellStyle name="60% - Colore 4 2" xfId="37"/>
    <cellStyle name="60% - Colore 5 2" xfId="38"/>
    <cellStyle name="60% - Colore 6 2" xfId="39"/>
    <cellStyle name="Calcolo 2" xfId="40"/>
    <cellStyle name="Cella collegata 2" xfId="41"/>
    <cellStyle name="Cella da controllare 2" xfId="42"/>
    <cellStyle name="Colore 1 2" xfId="43"/>
    <cellStyle name="Colore 2 2" xfId="44"/>
    <cellStyle name="Colore 3 2" xfId="45"/>
    <cellStyle name="Colore 4 2" xfId="46"/>
    <cellStyle name="Colore 5 2" xfId="47"/>
    <cellStyle name="Colore 6 2" xfId="48"/>
    <cellStyle name="Comma [0]_Marilù (v.0.5)" xfId="49"/>
    <cellStyle name="Comma [0]_Marilù (v.0.5) 2" xfId="17"/>
    <cellStyle name="Comma 2" xfId="50"/>
    <cellStyle name="Input 2" xfId="51"/>
    <cellStyle name="Migliaia [0]_Asl 6_Raccordo MONISANIT al 31 dicembre 2007 (v. FINALE del 30.05.2008)" xfId="18"/>
    <cellStyle name="Migliaia [0]_Asl 6_Raccordo MONISANIT al 31 dicembre 2007 (v. FINALE del 30.05.2008) 2" xfId="21"/>
    <cellStyle name="Migliaia 2" xfId="19"/>
    <cellStyle name="Neutrale 2" xfId="52"/>
    <cellStyle name="Normal 2" xfId="53"/>
    <cellStyle name="Normal_Sheet1" xfId="54"/>
    <cellStyle name="Normale" xfId="0" builtinId="0"/>
    <cellStyle name="Normale 2" xfId="55"/>
    <cellStyle name="Normale 3" xfId="56"/>
    <cellStyle name="Normale_Asl 6_Raccordo MONISANIT al 31 dicembre 2007 (v. FINALE del 30.05.2008) 2" xfId="16"/>
    <cellStyle name="Nota 2" xfId="57"/>
    <cellStyle name="Output 2" xfId="58"/>
    <cellStyle name="Percent 2" xfId="59"/>
    <cellStyle name="Percent 3" xfId="20"/>
    <cellStyle name="SAS FM Client calculated data cell (data entry table)" xfId="13"/>
    <cellStyle name="SAS FM Client calculated data cell (read only table)" xfId="14"/>
    <cellStyle name="SAS FM Column drillable header" xfId="11"/>
    <cellStyle name="SAS FM Column header" xfId="3"/>
    <cellStyle name="SAS FM Drill path" xfId="5"/>
    <cellStyle name="SAS FM Held member data cell" xfId="71"/>
    <cellStyle name="SAS FM Invalid data cell" xfId="8"/>
    <cellStyle name="SAS FM No query data cell" xfId="15"/>
    <cellStyle name="SAS FM Protected Holdable member data cell" xfId="72"/>
    <cellStyle name="SAS FM Protected member data cell" xfId="2"/>
    <cellStyle name="SAS FM Read-only data cell (data entry table)" xfId="6"/>
    <cellStyle name="SAS FM Read-only data cell (read-only table)" xfId="4"/>
    <cellStyle name="SAS FM Row drillable header" xfId="12"/>
    <cellStyle name="SAS FM Row header" xfId="9"/>
    <cellStyle name="SAS FM Row header 2" xfId="60"/>
    <cellStyle name="SAS FM Slicers" xfId="10"/>
    <cellStyle name="SAS FM Supplemented member data cell" xfId="1"/>
    <cellStyle name="SAS FM Visibility Protected member data cell" xfId="73"/>
    <cellStyle name="SAS FM Writeable data cell" xfId="7"/>
    <cellStyle name="Testo avviso 2" xfId="61"/>
    <cellStyle name="Testo descrittivo 2" xfId="62"/>
    <cellStyle name="Titolo 1 2" xfId="63"/>
    <cellStyle name="Titolo 2 2" xfId="64"/>
    <cellStyle name="Titolo 3 2" xfId="65"/>
    <cellStyle name="Titolo 4 2" xfId="66"/>
    <cellStyle name="Titolo 5" xfId="67"/>
    <cellStyle name="Totale 2" xfId="68"/>
    <cellStyle name="Valore non valido 2" xfId="69"/>
    <cellStyle name="Valore valido 2" xfId="7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CCCFF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3</xdr:row>
      <xdr:rowOff>95250</xdr:rowOff>
    </xdr:from>
    <xdr:to>
      <xdr:col>1</xdr:col>
      <xdr:colOff>3562350</xdr:colOff>
      <xdr:row>5</xdr:row>
      <xdr:rowOff>126819</xdr:rowOff>
    </xdr:to>
    <xdr:pic>
      <xdr:nvPicPr>
        <xdr:cNvPr id="5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33425"/>
          <a:ext cx="3209925" cy="435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</xdr:row>
          <xdr:rowOff>9525</xdr:rowOff>
        </xdr:from>
        <xdr:to>
          <xdr:col>2</xdr:col>
          <xdr:colOff>200025</xdr:colOff>
          <xdr:row>4</xdr:row>
          <xdr:rowOff>0</xdr:rowOff>
        </xdr:to>
        <xdr:sp macro="" textlink="">
          <xdr:nvSpPr>
            <xdr:cNvPr id="1025" name="NewTable0_Slicer_0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</xdr:row>
          <xdr:rowOff>9525</xdr:rowOff>
        </xdr:from>
        <xdr:to>
          <xdr:col>2</xdr:col>
          <xdr:colOff>200025</xdr:colOff>
          <xdr:row>7</xdr:row>
          <xdr:rowOff>0</xdr:rowOff>
        </xdr:to>
        <xdr:sp macro="" textlink="">
          <xdr:nvSpPr>
            <xdr:cNvPr id="1029" name="NewTable0_Slicer_3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it-IT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...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SAS%20Financial%20Management%20Functions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licerSelec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B1:J108"/>
  <sheetViews>
    <sheetView workbookViewId="0"/>
  </sheetViews>
  <sheetFormatPr defaultRowHeight="15" x14ac:dyDescent="0.25"/>
  <sheetData>
    <row r="1" spans="2:10" ht="409.5" x14ac:dyDescent="0.25">
      <c r="B1" s="1"/>
      <c r="C1" s="1" t="s">
        <v>1439</v>
      </c>
      <c r="D1" s="12" t="s">
        <v>1448</v>
      </c>
      <c r="J1" s="1" t="s">
        <v>1438</v>
      </c>
    </row>
    <row r="2" spans="2:10" x14ac:dyDescent="0.25">
      <c r="J2" s="12" t="s">
        <v>1382</v>
      </c>
    </row>
    <row r="3" spans="2:10" ht="409.5" x14ac:dyDescent="0.25">
      <c r="J3" s="1" t="s">
        <v>1383</v>
      </c>
    </row>
    <row r="4" spans="2:10" ht="409.5" x14ac:dyDescent="0.25">
      <c r="J4" s="1" t="s">
        <v>1384</v>
      </c>
    </row>
    <row r="5" spans="2:10" ht="409.5" x14ac:dyDescent="0.25">
      <c r="J5" s="1" t="s">
        <v>1385</v>
      </c>
    </row>
    <row r="6" spans="2:10" ht="409.5" x14ac:dyDescent="0.25">
      <c r="J6" s="1" t="s">
        <v>1386</v>
      </c>
    </row>
    <row r="7" spans="2:10" ht="409.5" x14ac:dyDescent="0.25">
      <c r="J7" s="1" t="s">
        <v>1387</v>
      </c>
    </row>
    <row r="8" spans="2:10" ht="409.5" x14ac:dyDescent="0.25">
      <c r="J8" s="1" t="s">
        <v>1388</v>
      </c>
    </row>
    <row r="9" spans="2:10" ht="409.5" x14ac:dyDescent="0.25">
      <c r="J9" s="1" t="s">
        <v>1389</v>
      </c>
    </row>
    <row r="10" spans="2:10" ht="409.5" x14ac:dyDescent="0.25">
      <c r="J10" s="1" t="s">
        <v>1390</v>
      </c>
    </row>
    <row r="11" spans="2:10" ht="409.5" x14ac:dyDescent="0.25">
      <c r="J11" s="1" t="s">
        <v>1391</v>
      </c>
    </row>
    <row r="12" spans="2:10" ht="409.5" x14ac:dyDescent="0.25">
      <c r="J12" s="1" t="s">
        <v>1392</v>
      </c>
    </row>
    <row r="13" spans="2:10" ht="409.5" x14ac:dyDescent="0.25">
      <c r="J13" s="1" t="s">
        <v>1393</v>
      </c>
    </row>
    <row r="14" spans="2:10" ht="409.5" x14ac:dyDescent="0.25">
      <c r="J14" s="1" t="s">
        <v>1394</v>
      </c>
    </row>
    <row r="15" spans="2:10" ht="409.5" x14ac:dyDescent="0.25">
      <c r="J15" s="1" t="s">
        <v>1395</v>
      </c>
    </row>
    <row r="16" spans="2:10" ht="409.5" x14ac:dyDescent="0.25">
      <c r="J16" s="1" t="s">
        <v>1396</v>
      </c>
    </row>
    <row r="17" spans="10:10" ht="409.5" x14ac:dyDescent="0.25">
      <c r="J17" s="1" t="s">
        <v>1397</v>
      </c>
    </row>
    <row r="18" spans="10:10" ht="409.5" x14ac:dyDescent="0.25">
      <c r="J18" s="1" t="s">
        <v>1398</v>
      </c>
    </row>
    <row r="19" spans="10:10" ht="409.5" x14ac:dyDescent="0.25">
      <c r="J19" s="1" t="s">
        <v>1399</v>
      </c>
    </row>
    <row r="20" spans="10:10" ht="409.5" x14ac:dyDescent="0.25">
      <c r="J20" s="1" t="s">
        <v>1400</v>
      </c>
    </row>
    <row r="21" spans="10:10" ht="409.5" x14ac:dyDescent="0.25">
      <c r="J21" s="1" t="s">
        <v>1401</v>
      </c>
    </row>
    <row r="22" spans="10:10" ht="409.5" x14ac:dyDescent="0.25">
      <c r="J22" s="1" t="s">
        <v>1402</v>
      </c>
    </row>
    <row r="23" spans="10:10" ht="409.5" x14ac:dyDescent="0.25">
      <c r="J23" s="1" t="s">
        <v>1403</v>
      </c>
    </row>
    <row r="24" spans="10:10" ht="409.5" x14ac:dyDescent="0.25">
      <c r="J24" s="1" t="s">
        <v>1404</v>
      </c>
    </row>
    <row r="25" spans="10:10" ht="409.5" x14ac:dyDescent="0.25">
      <c r="J25" s="1" t="s">
        <v>1405</v>
      </c>
    </row>
    <row r="26" spans="10:10" ht="409.5" x14ac:dyDescent="0.25">
      <c r="J26" s="1" t="s">
        <v>1406</v>
      </c>
    </row>
    <row r="27" spans="10:10" ht="409.5" x14ac:dyDescent="0.25">
      <c r="J27" s="1" t="s">
        <v>1407</v>
      </c>
    </row>
    <row r="28" spans="10:10" ht="409.5" x14ac:dyDescent="0.25">
      <c r="J28" s="1" t="s">
        <v>1408</v>
      </c>
    </row>
    <row r="29" spans="10:10" ht="409.5" x14ac:dyDescent="0.25">
      <c r="J29" s="1" t="s">
        <v>1409</v>
      </c>
    </row>
    <row r="30" spans="10:10" ht="409.5" x14ac:dyDescent="0.25">
      <c r="J30" s="1" t="s">
        <v>1410</v>
      </c>
    </row>
    <row r="31" spans="10:10" ht="409.5" x14ac:dyDescent="0.25">
      <c r="J31" s="1" t="s">
        <v>1411</v>
      </c>
    </row>
    <row r="32" spans="10:10" ht="409.5" x14ac:dyDescent="0.25">
      <c r="J32" s="1" t="s">
        <v>1412</v>
      </c>
    </row>
    <row r="33" spans="10:10" ht="409.5" x14ac:dyDescent="0.25">
      <c r="J33" s="1" t="s">
        <v>1413</v>
      </c>
    </row>
    <row r="34" spans="10:10" ht="409.5" x14ac:dyDescent="0.25">
      <c r="J34" s="1" t="s">
        <v>1414</v>
      </c>
    </row>
    <row r="35" spans="10:10" ht="409.5" x14ac:dyDescent="0.25">
      <c r="J35" s="1" t="s">
        <v>1415</v>
      </c>
    </row>
    <row r="36" spans="10:10" ht="409.5" x14ac:dyDescent="0.25">
      <c r="J36" s="1" t="s">
        <v>1416</v>
      </c>
    </row>
    <row r="37" spans="10:10" ht="409.5" x14ac:dyDescent="0.25">
      <c r="J37" s="1" t="s">
        <v>1417</v>
      </c>
    </row>
    <row r="38" spans="10:10" ht="409.5" x14ac:dyDescent="0.25">
      <c r="J38" s="1" t="s">
        <v>1418</v>
      </c>
    </row>
    <row r="39" spans="10:10" ht="409.5" x14ac:dyDescent="0.25">
      <c r="J39" s="1" t="s">
        <v>1419</v>
      </c>
    </row>
    <row r="40" spans="10:10" ht="409.5" x14ac:dyDescent="0.25">
      <c r="J40" s="1" t="s">
        <v>1420</v>
      </c>
    </row>
    <row r="41" spans="10:10" ht="409.5" x14ac:dyDescent="0.25">
      <c r="J41" s="1" t="s">
        <v>1421</v>
      </c>
    </row>
    <row r="42" spans="10:10" ht="409.5" x14ac:dyDescent="0.25">
      <c r="J42" s="1" t="s">
        <v>1422</v>
      </c>
    </row>
    <row r="43" spans="10:10" ht="409.5" x14ac:dyDescent="0.25">
      <c r="J43" s="1" t="s">
        <v>1423</v>
      </c>
    </row>
    <row r="44" spans="10:10" ht="409.5" x14ac:dyDescent="0.25">
      <c r="J44" s="1" t="s">
        <v>1424</v>
      </c>
    </row>
    <row r="45" spans="10:10" ht="409.5" x14ac:dyDescent="0.25">
      <c r="J45" s="1" t="s">
        <v>1425</v>
      </c>
    </row>
    <row r="46" spans="10:10" ht="409.5" x14ac:dyDescent="0.25">
      <c r="J46" s="1" t="s">
        <v>1426</v>
      </c>
    </row>
    <row r="47" spans="10:10" ht="409.5" x14ac:dyDescent="0.25">
      <c r="J47" s="1" t="s">
        <v>1427</v>
      </c>
    </row>
    <row r="48" spans="10:10" ht="409.5" x14ac:dyDescent="0.25">
      <c r="J48" s="1" t="s">
        <v>1428</v>
      </c>
    </row>
    <row r="49" spans="10:10" ht="409.5" x14ac:dyDescent="0.25">
      <c r="J49" s="1" t="s">
        <v>1429</v>
      </c>
    </row>
    <row r="50" spans="10:10" ht="409.5" x14ac:dyDescent="0.25">
      <c r="J50" s="1" t="s">
        <v>1430</v>
      </c>
    </row>
    <row r="51" spans="10:10" ht="409.5" x14ac:dyDescent="0.25">
      <c r="J51" s="1" t="s">
        <v>1431</v>
      </c>
    </row>
    <row r="52" spans="10:10" ht="409.5" x14ac:dyDescent="0.25">
      <c r="J52" s="1" t="s">
        <v>1432</v>
      </c>
    </row>
    <row r="53" spans="10:10" ht="409.5" x14ac:dyDescent="0.25">
      <c r="J53" s="1" t="s">
        <v>1433</v>
      </c>
    </row>
    <row r="54" spans="10:10" ht="409.5" x14ac:dyDescent="0.25">
      <c r="J54" s="1" t="s">
        <v>1434</v>
      </c>
    </row>
    <row r="55" spans="10:10" ht="409.5" x14ac:dyDescent="0.25">
      <c r="J55" s="1" t="s">
        <v>1435</v>
      </c>
    </row>
    <row r="56" spans="10:10" ht="409.5" x14ac:dyDescent="0.25">
      <c r="J56" s="1" t="s">
        <v>1436</v>
      </c>
    </row>
    <row r="57" spans="10:10" ht="409.5" x14ac:dyDescent="0.25">
      <c r="J57" s="1" t="s">
        <v>1437</v>
      </c>
    </row>
    <row r="58" spans="10:10" ht="409.5" x14ac:dyDescent="0.25">
      <c r="J58" s="1" t="s">
        <v>1444</v>
      </c>
    </row>
    <row r="59" spans="10:10" ht="409.5" x14ac:dyDescent="0.25">
      <c r="J59" s="1" t="s">
        <v>1440</v>
      </c>
    </row>
    <row r="60" spans="10:10" ht="409.5" x14ac:dyDescent="0.25">
      <c r="J60" s="1" t="s">
        <v>1445</v>
      </c>
    </row>
    <row r="61" spans="10:10" ht="409.5" x14ac:dyDescent="0.25">
      <c r="J61" s="1" t="s">
        <v>1446</v>
      </c>
    </row>
    <row r="62" spans="10:10" ht="409.5" x14ac:dyDescent="0.25">
      <c r="J62" s="1" t="s">
        <v>1450</v>
      </c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D623"/>
  <sheetViews>
    <sheetView showGridLines="0" topLeftCell="B136" workbookViewId="0">
      <selection activeCell="B23" sqref="B23"/>
    </sheetView>
  </sheetViews>
  <sheetFormatPr defaultRowHeight="15" x14ac:dyDescent="0.25"/>
  <cols>
    <col min="1" max="1" width="0" hidden="1" customWidth="1"/>
    <col min="2" max="2" width="185.7109375" bestFit="1" customWidth="1"/>
    <col min="3" max="3" width="29.28515625" bestFit="1" customWidth="1"/>
    <col min="4" max="4" width="14.28515625" bestFit="1" customWidth="1"/>
    <col min="5" max="5" width="5" bestFit="1" customWidth="1"/>
    <col min="6" max="43" width="13.85546875" bestFit="1" customWidth="1"/>
    <col min="44" max="45" width="12.7109375" bestFit="1" customWidth="1"/>
    <col min="46" max="47" width="13.85546875" bestFit="1" customWidth="1"/>
    <col min="48" max="49" width="13.5703125" bestFit="1" customWidth="1"/>
    <col min="50" max="51" width="12.7109375" bestFit="1" customWidth="1"/>
    <col min="52" max="53" width="5" bestFit="1" customWidth="1"/>
    <col min="54" max="55" width="11.7109375" bestFit="1" customWidth="1"/>
    <col min="56" max="57" width="12.7109375" bestFit="1" customWidth="1"/>
    <col min="58" max="59" width="5" bestFit="1" customWidth="1"/>
    <col min="60" max="61" width="13.85546875" bestFit="1" customWidth="1"/>
    <col min="62" max="63" width="5" bestFit="1" customWidth="1"/>
    <col min="64" max="65" width="13.85546875" bestFit="1" customWidth="1"/>
    <col min="66" max="67" width="5" bestFit="1" customWidth="1"/>
    <col min="68" max="69" width="13.85546875" bestFit="1" customWidth="1"/>
    <col min="70" max="71" width="5" bestFit="1" customWidth="1"/>
    <col min="72" max="73" width="13.85546875" bestFit="1" customWidth="1"/>
    <col min="74" max="75" width="5" bestFit="1" customWidth="1"/>
    <col min="76" max="77" width="13.85546875" bestFit="1" customWidth="1"/>
    <col min="78" max="79" width="5" bestFit="1" customWidth="1"/>
    <col min="80" max="81" width="13.85546875" bestFit="1" customWidth="1"/>
    <col min="82" max="83" width="5" bestFit="1" customWidth="1"/>
    <col min="84" max="85" width="13.85546875" bestFit="1" customWidth="1"/>
    <col min="86" max="87" width="5" bestFit="1" customWidth="1"/>
    <col min="88" max="89" width="13.85546875" bestFit="1" customWidth="1"/>
    <col min="90" max="91" width="5" bestFit="1" customWidth="1"/>
    <col min="92" max="93" width="12.7109375" bestFit="1" customWidth="1"/>
    <col min="94" max="95" width="5" bestFit="1" customWidth="1"/>
    <col min="96" max="97" width="13.85546875" bestFit="1" customWidth="1"/>
    <col min="98" max="99" width="5" bestFit="1" customWidth="1"/>
    <col min="100" max="101" width="13.5703125" bestFit="1" customWidth="1"/>
    <col min="102" max="103" width="5" bestFit="1" customWidth="1"/>
    <col min="104" max="105" width="12.7109375" bestFit="1" customWidth="1"/>
    <col min="106" max="111" width="5" bestFit="1" customWidth="1"/>
    <col min="112" max="113" width="11.7109375" bestFit="1" customWidth="1"/>
    <col min="114" max="115" width="5" bestFit="1" customWidth="1"/>
    <col min="116" max="117" width="12.7109375" bestFit="1" customWidth="1"/>
    <col min="118" max="119" width="5" bestFit="1" customWidth="1"/>
  </cols>
  <sheetData>
    <row r="1" spans="1:4" ht="27.75" customHeight="1" x14ac:dyDescent="0.35">
      <c r="B1" s="117" t="s">
        <v>532</v>
      </c>
      <c r="C1" s="138"/>
      <c r="D1" s="144"/>
    </row>
    <row r="2" spans="1:4" x14ac:dyDescent="0.25">
      <c r="B2" s="22"/>
      <c r="D2" s="144"/>
    </row>
    <row r="3" spans="1:4" ht="30" x14ac:dyDescent="0.25">
      <c r="C3" s="145" t="s">
        <v>1378</v>
      </c>
      <c r="D3" s="144"/>
    </row>
    <row r="4" spans="1:4" x14ac:dyDescent="0.25">
      <c r="B4" s="9" t="s">
        <v>388</v>
      </c>
      <c r="C4" s="10" t="s">
        <v>1449</v>
      </c>
    </row>
    <row r="5" spans="1:4" x14ac:dyDescent="0.25">
      <c r="B5" s="9" t="s">
        <v>389</v>
      </c>
      <c r="C5" s="10" t="s">
        <v>537</v>
      </c>
    </row>
    <row r="6" spans="1:4" x14ac:dyDescent="0.25">
      <c r="B6" s="9" t="s">
        <v>533</v>
      </c>
      <c r="C6" s="10" t="s">
        <v>390</v>
      </c>
    </row>
    <row r="7" spans="1:4" x14ac:dyDescent="0.25">
      <c r="B7" s="9" t="s">
        <v>1</v>
      </c>
      <c r="C7" s="10" t="s">
        <v>1443</v>
      </c>
    </row>
    <row r="8" spans="1:4" x14ac:dyDescent="0.25">
      <c r="B8" s="9" t="s">
        <v>528</v>
      </c>
      <c r="C8" s="10" t="s">
        <v>1447</v>
      </c>
    </row>
    <row r="9" spans="1:4" x14ac:dyDescent="0.25">
      <c r="B9" s="11" t="s">
        <v>0</v>
      </c>
      <c r="C9" s="21" t="s">
        <v>1441</v>
      </c>
      <c r="D9" s="21" t="s">
        <v>1442</v>
      </c>
    </row>
    <row r="10" spans="1:4" x14ac:dyDescent="0.25">
      <c r="A10" s="142" t="s">
        <v>538</v>
      </c>
      <c r="B10" s="142" t="s">
        <v>2</v>
      </c>
      <c r="C10" s="161">
        <v>1.3969838619232178E-9</v>
      </c>
      <c r="D10" s="20">
        <v>2.0954757928848267E-9</v>
      </c>
    </row>
    <row r="11" spans="1:4" x14ac:dyDescent="0.25">
      <c r="A11" s="142" t="s">
        <v>539</v>
      </c>
      <c r="B11" s="14" t="s">
        <v>3</v>
      </c>
      <c r="C11" s="161">
        <v>141969.09000000125</v>
      </c>
      <c r="D11" s="20">
        <v>140150.74000000046</v>
      </c>
    </row>
    <row r="12" spans="1:4" x14ac:dyDescent="0.25">
      <c r="A12" s="142" t="s">
        <v>540</v>
      </c>
      <c r="B12" s="15" t="s">
        <v>4</v>
      </c>
      <c r="C12" s="161">
        <v>14711072.460000001</v>
      </c>
      <c r="D12" s="20">
        <v>17899039.460000001</v>
      </c>
    </row>
    <row r="13" spans="1:4" x14ac:dyDescent="0.25">
      <c r="A13" s="142" t="s">
        <v>541</v>
      </c>
      <c r="B13" s="16" t="s">
        <v>5</v>
      </c>
      <c r="C13" s="161">
        <v>13168294.380000001</v>
      </c>
      <c r="D13" s="20">
        <v>16033137.76</v>
      </c>
    </row>
    <row r="14" spans="1:4" x14ac:dyDescent="0.25">
      <c r="A14" s="142" t="s">
        <v>542</v>
      </c>
      <c r="B14" s="17" t="s">
        <v>6</v>
      </c>
      <c r="C14" s="161">
        <v>1007000</v>
      </c>
      <c r="D14" s="20">
        <v>1007000</v>
      </c>
    </row>
    <row r="15" spans="1:4" x14ac:dyDescent="0.25">
      <c r="A15" s="142" t="s">
        <v>543</v>
      </c>
      <c r="B15" s="13" t="s">
        <v>7</v>
      </c>
      <c r="C15" s="161">
        <v>1007000</v>
      </c>
      <c r="D15" s="20">
        <v>1007000</v>
      </c>
    </row>
    <row r="16" spans="1:4" x14ac:dyDescent="0.25">
      <c r="A16" s="142" t="s">
        <v>544</v>
      </c>
      <c r="B16" s="18" t="s">
        <v>1037</v>
      </c>
      <c r="C16" s="161">
        <v>1007000</v>
      </c>
      <c r="D16" s="20">
        <v>1007000</v>
      </c>
    </row>
    <row r="17" spans="1:4" x14ac:dyDescent="0.25">
      <c r="A17" s="143" t="s">
        <v>1263</v>
      </c>
      <c r="B17" s="7" t="s">
        <v>1192</v>
      </c>
      <c r="C17" s="161">
        <v>1007000</v>
      </c>
      <c r="D17" s="20">
        <v>1007000</v>
      </c>
    </row>
    <row r="18" spans="1:4" x14ac:dyDescent="0.25">
      <c r="A18" s="143" t="s">
        <v>1265</v>
      </c>
      <c r="B18" s="7" t="s">
        <v>1193</v>
      </c>
      <c r="C18" s="161">
        <v>0</v>
      </c>
      <c r="D18" s="20">
        <v>0</v>
      </c>
    </row>
    <row r="19" spans="1:4" x14ac:dyDescent="0.25">
      <c r="A19" s="142" t="s">
        <v>545</v>
      </c>
      <c r="B19" s="18" t="s">
        <v>1038</v>
      </c>
      <c r="C19" s="161">
        <v>0</v>
      </c>
      <c r="D19" s="20">
        <v>0</v>
      </c>
    </row>
    <row r="20" spans="1:4" x14ac:dyDescent="0.25">
      <c r="A20" s="143" t="s">
        <v>1264</v>
      </c>
      <c r="B20" s="7" t="s">
        <v>1194</v>
      </c>
      <c r="C20" s="161">
        <v>0</v>
      </c>
      <c r="D20" s="20">
        <v>0</v>
      </c>
    </row>
    <row r="21" spans="1:4" x14ac:dyDescent="0.25">
      <c r="A21" s="143" t="s">
        <v>1266</v>
      </c>
      <c r="B21" s="7" t="s">
        <v>1195</v>
      </c>
      <c r="C21" s="161">
        <v>0</v>
      </c>
      <c r="D21" s="20">
        <v>0</v>
      </c>
    </row>
    <row r="22" spans="1:4" x14ac:dyDescent="0.25">
      <c r="A22" s="142" t="s">
        <v>546</v>
      </c>
      <c r="B22" s="18" t="s">
        <v>1039</v>
      </c>
      <c r="C22" s="161">
        <v>0</v>
      </c>
      <c r="D22" s="20">
        <v>0</v>
      </c>
    </row>
    <row r="23" spans="1:4" x14ac:dyDescent="0.25">
      <c r="A23" s="143" t="s">
        <v>547</v>
      </c>
      <c r="B23" s="7" t="s">
        <v>1040</v>
      </c>
      <c r="C23" s="161">
        <v>0</v>
      </c>
      <c r="D23" s="20">
        <v>0</v>
      </c>
    </row>
    <row r="24" spans="1:4" x14ac:dyDescent="0.25">
      <c r="A24" s="143" t="s">
        <v>548</v>
      </c>
      <c r="B24" s="7" t="s">
        <v>1041</v>
      </c>
      <c r="C24" s="161">
        <v>0</v>
      </c>
      <c r="D24" s="20">
        <v>0</v>
      </c>
    </row>
    <row r="25" spans="1:4" x14ac:dyDescent="0.25">
      <c r="A25" s="143" t="s">
        <v>549</v>
      </c>
      <c r="B25" s="6" t="s">
        <v>1042</v>
      </c>
      <c r="C25" s="161">
        <v>0</v>
      </c>
      <c r="D25" s="20">
        <v>0</v>
      </c>
    </row>
    <row r="26" spans="1:4" x14ac:dyDescent="0.25">
      <c r="A26" s="143" t="s">
        <v>550</v>
      </c>
      <c r="B26" s="2" t="s">
        <v>8</v>
      </c>
      <c r="C26" s="161">
        <v>0</v>
      </c>
      <c r="D26" s="20">
        <v>0</v>
      </c>
    </row>
    <row r="27" spans="1:4" x14ac:dyDescent="0.25">
      <c r="A27" s="142" t="s">
        <v>551</v>
      </c>
      <c r="B27" s="17" t="s">
        <v>9</v>
      </c>
      <c r="C27" s="161">
        <v>12161294.380000001</v>
      </c>
      <c r="D27" s="20">
        <v>15026137.76</v>
      </c>
    </row>
    <row r="28" spans="1:4" x14ac:dyDescent="0.25">
      <c r="A28" s="142" t="s">
        <v>552</v>
      </c>
      <c r="B28" s="13" t="s">
        <v>10</v>
      </c>
      <c r="C28" s="161">
        <v>2615745.91</v>
      </c>
      <c r="D28" s="20">
        <v>1438235.51</v>
      </c>
    </row>
    <row r="29" spans="1:4" x14ac:dyDescent="0.25">
      <c r="A29" s="143" t="s">
        <v>553</v>
      </c>
      <c r="B29" s="6" t="s">
        <v>11</v>
      </c>
      <c r="C29" s="161">
        <v>2615745.91</v>
      </c>
      <c r="D29" s="20">
        <v>1438235.51</v>
      </c>
    </row>
    <row r="30" spans="1:4" x14ac:dyDescent="0.25">
      <c r="A30" s="143" t="s">
        <v>554</v>
      </c>
      <c r="B30" s="6" t="s">
        <v>12</v>
      </c>
      <c r="C30" s="161">
        <v>0</v>
      </c>
      <c r="D30" s="20">
        <v>0</v>
      </c>
    </row>
    <row r="31" spans="1:4" x14ac:dyDescent="0.25">
      <c r="A31" s="143" t="s">
        <v>555</v>
      </c>
      <c r="B31" s="6" t="s">
        <v>13</v>
      </c>
      <c r="C31" s="161">
        <v>0</v>
      </c>
      <c r="D31" s="20">
        <v>0</v>
      </c>
    </row>
    <row r="32" spans="1:4" x14ac:dyDescent="0.25">
      <c r="A32" s="143" t="s">
        <v>556</v>
      </c>
      <c r="B32" s="6" t="s">
        <v>14</v>
      </c>
      <c r="C32" s="161">
        <v>0</v>
      </c>
      <c r="D32" s="20">
        <v>0</v>
      </c>
    </row>
    <row r="33" spans="1:4" x14ac:dyDescent="0.25">
      <c r="A33" s="142" t="s">
        <v>557</v>
      </c>
      <c r="B33" s="13" t="s">
        <v>15</v>
      </c>
      <c r="C33" s="161">
        <v>0</v>
      </c>
      <c r="D33" s="20">
        <v>0</v>
      </c>
    </row>
    <row r="34" spans="1:4" x14ac:dyDescent="0.25">
      <c r="A34" s="143" t="s">
        <v>558</v>
      </c>
      <c r="B34" s="6" t="s">
        <v>16</v>
      </c>
      <c r="C34" s="161">
        <v>0</v>
      </c>
      <c r="D34" s="20">
        <v>0</v>
      </c>
    </row>
    <row r="35" spans="1:4" x14ac:dyDescent="0.25">
      <c r="A35" s="143" t="s">
        <v>559</v>
      </c>
      <c r="B35" s="6" t="s">
        <v>17</v>
      </c>
      <c r="C35" s="161">
        <v>0</v>
      </c>
      <c r="D35" s="20">
        <v>0</v>
      </c>
    </row>
    <row r="36" spans="1:4" x14ac:dyDescent="0.25">
      <c r="A36" s="142" t="s">
        <v>560</v>
      </c>
      <c r="B36" s="13" t="s">
        <v>18</v>
      </c>
      <c r="C36" s="161">
        <v>9545548.4700000007</v>
      </c>
      <c r="D36" s="20">
        <v>13587902.25</v>
      </c>
    </row>
    <row r="37" spans="1:4" x14ac:dyDescent="0.25">
      <c r="A37" s="143" t="s">
        <v>1324</v>
      </c>
      <c r="B37" s="6" t="s">
        <v>1380</v>
      </c>
      <c r="C37" s="161">
        <v>0</v>
      </c>
      <c r="D37" s="20">
        <v>0</v>
      </c>
    </row>
    <row r="38" spans="1:4" x14ac:dyDescent="0.25">
      <c r="A38" s="142" t="s">
        <v>561</v>
      </c>
      <c r="B38" s="18" t="s">
        <v>1043</v>
      </c>
      <c r="C38" s="161">
        <v>2291964.39</v>
      </c>
      <c r="D38" s="20">
        <v>1452974.34</v>
      </c>
    </row>
    <row r="39" spans="1:4" x14ac:dyDescent="0.25">
      <c r="A39" s="143" t="s">
        <v>1267</v>
      </c>
      <c r="B39" s="7" t="s">
        <v>1196</v>
      </c>
      <c r="C39" s="161">
        <v>0</v>
      </c>
      <c r="D39" s="20">
        <v>0</v>
      </c>
    </row>
    <row r="40" spans="1:4" x14ac:dyDescent="0.25">
      <c r="A40" s="143" t="s">
        <v>1325</v>
      </c>
      <c r="B40" s="7" t="s">
        <v>1197</v>
      </c>
      <c r="C40" s="161">
        <v>2291964.39</v>
      </c>
      <c r="D40" s="20">
        <v>1452974.34</v>
      </c>
    </row>
    <row r="41" spans="1:4" x14ac:dyDescent="0.25">
      <c r="A41" s="143" t="s">
        <v>562</v>
      </c>
      <c r="B41" s="6" t="s">
        <v>1044</v>
      </c>
      <c r="C41" s="161">
        <v>0</v>
      </c>
      <c r="D41" s="20">
        <v>0</v>
      </c>
    </row>
    <row r="42" spans="1:4" x14ac:dyDescent="0.25">
      <c r="A42" s="143" t="s">
        <v>563</v>
      </c>
      <c r="B42" s="6" t="s">
        <v>1045</v>
      </c>
      <c r="C42" s="161">
        <v>7253584.0800000001</v>
      </c>
      <c r="D42" s="20">
        <v>12134927.91</v>
      </c>
    </row>
    <row r="43" spans="1:4" x14ac:dyDescent="0.25">
      <c r="A43" s="143" t="s">
        <v>1326</v>
      </c>
      <c r="B43" s="6" t="s">
        <v>1381</v>
      </c>
      <c r="C43" s="161">
        <v>0</v>
      </c>
      <c r="D43" s="20">
        <v>0</v>
      </c>
    </row>
    <row r="44" spans="1:4" x14ac:dyDescent="0.25">
      <c r="A44" s="142" t="s">
        <v>564</v>
      </c>
      <c r="B44" s="17" t="s">
        <v>19</v>
      </c>
      <c r="C44" s="161">
        <v>0</v>
      </c>
      <c r="D44" s="20">
        <v>0</v>
      </c>
    </row>
    <row r="45" spans="1:4" x14ac:dyDescent="0.25">
      <c r="A45" s="143" t="s">
        <v>565</v>
      </c>
      <c r="B45" s="2" t="s">
        <v>20</v>
      </c>
      <c r="C45" s="161">
        <v>0</v>
      </c>
      <c r="D45" s="20">
        <v>0</v>
      </c>
    </row>
    <row r="46" spans="1:4" x14ac:dyDescent="0.25">
      <c r="A46" s="143" t="s">
        <v>566</v>
      </c>
      <c r="B46" s="2" t="s">
        <v>21</v>
      </c>
      <c r="C46" s="161">
        <v>0</v>
      </c>
      <c r="D46" s="20">
        <v>0</v>
      </c>
    </row>
    <row r="47" spans="1:4" x14ac:dyDescent="0.25">
      <c r="A47" s="143" t="s">
        <v>567</v>
      </c>
      <c r="B47" s="2" t="s">
        <v>22</v>
      </c>
      <c r="C47" s="161">
        <v>0</v>
      </c>
      <c r="D47" s="20">
        <v>0</v>
      </c>
    </row>
    <row r="48" spans="1:4" x14ac:dyDescent="0.25">
      <c r="A48" s="143" t="s">
        <v>568</v>
      </c>
      <c r="B48" s="2" t="s">
        <v>23</v>
      </c>
      <c r="C48" s="161">
        <v>0</v>
      </c>
      <c r="D48" s="20">
        <v>0</v>
      </c>
    </row>
    <row r="49" spans="1:4" x14ac:dyDescent="0.25">
      <c r="A49" s="143" t="s">
        <v>569</v>
      </c>
      <c r="B49" s="5" t="s">
        <v>24</v>
      </c>
      <c r="C49" s="161">
        <v>0</v>
      </c>
      <c r="D49" s="20">
        <v>0</v>
      </c>
    </row>
    <row r="50" spans="1:4" x14ac:dyDescent="0.25">
      <c r="A50" s="142" t="s">
        <v>570</v>
      </c>
      <c r="B50" s="16" t="s">
        <v>25</v>
      </c>
      <c r="C50" s="161">
        <v>0</v>
      </c>
      <c r="D50" s="20">
        <v>0</v>
      </c>
    </row>
    <row r="51" spans="1:4" x14ac:dyDescent="0.25">
      <c r="A51" s="143" t="s">
        <v>571</v>
      </c>
      <c r="B51" s="5" t="s">
        <v>26</v>
      </c>
      <c r="C51" s="161">
        <v>0</v>
      </c>
      <c r="D51" s="20">
        <v>0</v>
      </c>
    </row>
    <row r="52" spans="1:4" x14ac:dyDescent="0.25">
      <c r="A52" s="143" t="s">
        <v>572</v>
      </c>
      <c r="B52" s="5" t="s">
        <v>27</v>
      </c>
      <c r="C52" s="161">
        <v>0</v>
      </c>
      <c r="D52" s="20">
        <v>0</v>
      </c>
    </row>
    <row r="53" spans="1:4" x14ac:dyDescent="0.25">
      <c r="A53" s="142" t="s">
        <v>573</v>
      </c>
      <c r="B53" s="16" t="s">
        <v>28</v>
      </c>
      <c r="C53" s="161">
        <v>1355366.59</v>
      </c>
      <c r="D53" s="20">
        <v>1500520.1099999999</v>
      </c>
    </row>
    <row r="54" spans="1:4" x14ac:dyDescent="0.25">
      <c r="A54" s="143" t="s">
        <v>1327</v>
      </c>
      <c r="B54" s="5" t="s">
        <v>1046</v>
      </c>
      <c r="C54" s="161">
        <v>0</v>
      </c>
      <c r="D54" s="20">
        <v>0</v>
      </c>
    </row>
    <row r="55" spans="1:4" x14ac:dyDescent="0.25">
      <c r="A55" s="143" t="s">
        <v>574</v>
      </c>
      <c r="B55" s="5" t="s">
        <v>1047</v>
      </c>
      <c r="C55" s="161">
        <v>1253044.01</v>
      </c>
      <c r="D55" s="20">
        <v>972921.84</v>
      </c>
    </row>
    <row r="56" spans="1:4" x14ac:dyDescent="0.25">
      <c r="A56" s="142" t="s">
        <v>575</v>
      </c>
      <c r="B56" s="17" t="s">
        <v>1048</v>
      </c>
      <c r="C56" s="161">
        <v>102322.58</v>
      </c>
      <c r="D56" s="20">
        <v>527598.27</v>
      </c>
    </row>
    <row r="57" spans="1:4" x14ac:dyDescent="0.25">
      <c r="A57" s="143" t="s">
        <v>1268</v>
      </c>
      <c r="B57" s="2" t="s">
        <v>1198</v>
      </c>
      <c r="C57" s="161">
        <v>0</v>
      </c>
      <c r="D57" s="20">
        <v>0</v>
      </c>
    </row>
    <row r="58" spans="1:4" x14ac:dyDescent="0.25">
      <c r="A58" s="143" t="s">
        <v>1328</v>
      </c>
      <c r="B58" s="2" t="s">
        <v>1199</v>
      </c>
      <c r="C58" s="161">
        <v>102322.58</v>
      </c>
      <c r="D58" s="20">
        <v>527598.27</v>
      </c>
    </row>
    <row r="59" spans="1:4" x14ac:dyDescent="0.25">
      <c r="A59" s="143" t="s">
        <v>576</v>
      </c>
      <c r="B59" s="5" t="s">
        <v>1049</v>
      </c>
      <c r="C59" s="161">
        <v>0</v>
      </c>
      <c r="D59" s="20">
        <v>0</v>
      </c>
    </row>
    <row r="60" spans="1:4" x14ac:dyDescent="0.25">
      <c r="A60" s="143" t="s">
        <v>577</v>
      </c>
      <c r="B60" s="5" t="s">
        <v>1050</v>
      </c>
      <c r="C60" s="161">
        <v>0</v>
      </c>
      <c r="D60" s="20">
        <v>0</v>
      </c>
    </row>
    <row r="61" spans="1:4" x14ac:dyDescent="0.25">
      <c r="A61" s="142" t="s">
        <v>578</v>
      </c>
      <c r="B61" s="16" t="s">
        <v>29</v>
      </c>
      <c r="C61" s="161">
        <v>0</v>
      </c>
      <c r="D61" s="20">
        <v>0</v>
      </c>
    </row>
    <row r="62" spans="1:4" x14ac:dyDescent="0.25">
      <c r="A62" s="142" t="s">
        <v>579</v>
      </c>
      <c r="B62" s="17" t="s">
        <v>30</v>
      </c>
      <c r="C62" s="161">
        <v>0</v>
      </c>
      <c r="D62" s="20">
        <v>0</v>
      </c>
    </row>
    <row r="63" spans="1:4" x14ac:dyDescent="0.25">
      <c r="A63" s="142" t="s">
        <v>580</v>
      </c>
      <c r="B63" s="13" t="s">
        <v>31</v>
      </c>
      <c r="C63" s="161">
        <v>0</v>
      </c>
      <c r="D63" s="20">
        <v>0</v>
      </c>
    </row>
    <row r="64" spans="1:4" x14ac:dyDescent="0.25">
      <c r="A64" s="143" t="s">
        <v>581</v>
      </c>
      <c r="B64" s="6" t="s">
        <v>32</v>
      </c>
      <c r="C64" s="161">
        <v>0</v>
      </c>
      <c r="D64" s="20">
        <v>0</v>
      </c>
    </row>
    <row r="65" spans="1:4" x14ac:dyDescent="0.25">
      <c r="A65" s="143" t="s">
        <v>582</v>
      </c>
      <c r="B65" s="6" t="s">
        <v>33</v>
      </c>
      <c r="C65" s="161">
        <v>0</v>
      </c>
      <c r="D65" s="20">
        <v>0</v>
      </c>
    </row>
    <row r="66" spans="1:4" x14ac:dyDescent="0.25">
      <c r="A66" s="143" t="s">
        <v>1329</v>
      </c>
      <c r="B66" s="6" t="s">
        <v>1051</v>
      </c>
      <c r="C66" s="161">
        <v>0</v>
      </c>
      <c r="D66" s="20">
        <v>0</v>
      </c>
    </row>
    <row r="67" spans="1:4" x14ac:dyDescent="0.25">
      <c r="A67" s="143" t="s">
        <v>583</v>
      </c>
      <c r="B67" s="6" t="s">
        <v>1052</v>
      </c>
      <c r="C67" s="161">
        <v>0</v>
      </c>
      <c r="D67" s="20">
        <v>0</v>
      </c>
    </row>
    <row r="68" spans="1:4" x14ac:dyDescent="0.25">
      <c r="A68" s="143" t="s">
        <v>584</v>
      </c>
      <c r="B68" s="6" t="s">
        <v>1053</v>
      </c>
      <c r="C68" s="161">
        <v>0</v>
      </c>
      <c r="D68" s="20">
        <v>0</v>
      </c>
    </row>
    <row r="69" spans="1:4" x14ac:dyDescent="0.25">
      <c r="A69" s="143" t="s">
        <v>585</v>
      </c>
      <c r="B69" s="6" t="s">
        <v>1054</v>
      </c>
      <c r="C69" s="161">
        <v>0</v>
      </c>
      <c r="D69" s="20">
        <v>0</v>
      </c>
    </row>
    <row r="70" spans="1:4" x14ac:dyDescent="0.25">
      <c r="A70" s="143" t="s">
        <v>586</v>
      </c>
      <c r="B70" s="6" t="s">
        <v>1055</v>
      </c>
      <c r="C70" s="161">
        <v>0</v>
      </c>
      <c r="D70" s="20">
        <v>0</v>
      </c>
    </row>
    <row r="71" spans="1:4" x14ac:dyDescent="0.25">
      <c r="A71" s="143" t="s">
        <v>587</v>
      </c>
      <c r="B71" s="6" t="s">
        <v>1056</v>
      </c>
      <c r="C71" s="161">
        <v>0</v>
      </c>
      <c r="D71" s="20">
        <v>0</v>
      </c>
    </row>
    <row r="72" spans="1:4" x14ac:dyDescent="0.25">
      <c r="A72" s="143" t="s">
        <v>588</v>
      </c>
      <c r="B72" s="6" t="s">
        <v>1057</v>
      </c>
      <c r="C72" s="161">
        <v>0</v>
      </c>
      <c r="D72" s="20">
        <v>0</v>
      </c>
    </row>
    <row r="73" spans="1:4" x14ac:dyDescent="0.25">
      <c r="A73" s="143" t="s">
        <v>1330</v>
      </c>
      <c r="B73" s="6" t="s">
        <v>1058</v>
      </c>
      <c r="C73" s="161">
        <v>0</v>
      </c>
      <c r="D73" s="20">
        <v>0</v>
      </c>
    </row>
    <row r="74" spans="1:4" x14ac:dyDescent="0.25">
      <c r="A74" s="143" t="s">
        <v>1331</v>
      </c>
      <c r="B74" s="6" t="s">
        <v>1059</v>
      </c>
      <c r="C74" s="161">
        <v>0</v>
      </c>
      <c r="D74" s="20">
        <v>0</v>
      </c>
    </row>
    <row r="75" spans="1:4" x14ac:dyDescent="0.25">
      <c r="A75" s="143" t="s">
        <v>1269</v>
      </c>
      <c r="B75" s="6" t="s">
        <v>1060</v>
      </c>
      <c r="C75" s="161">
        <v>0</v>
      </c>
      <c r="D75" s="20">
        <v>0</v>
      </c>
    </row>
    <row r="76" spans="1:4" x14ac:dyDescent="0.25">
      <c r="A76" s="143" t="s">
        <v>1332</v>
      </c>
      <c r="B76" s="6" t="s">
        <v>1061</v>
      </c>
      <c r="C76" s="161">
        <v>0</v>
      </c>
      <c r="D76" s="20">
        <v>0</v>
      </c>
    </row>
    <row r="77" spans="1:4" x14ac:dyDescent="0.25">
      <c r="A77" s="143" t="s">
        <v>1333</v>
      </c>
      <c r="B77" s="6" t="s">
        <v>1062</v>
      </c>
      <c r="C77" s="161">
        <v>0</v>
      </c>
      <c r="D77" s="20">
        <v>0</v>
      </c>
    </row>
    <row r="78" spans="1:4" x14ac:dyDescent="0.25">
      <c r="A78" s="142" t="s">
        <v>589</v>
      </c>
      <c r="B78" s="18" t="s">
        <v>1063</v>
      </c>
      <c r="C78" s="161">
        <v>0</v>
      </c>
      <c r="D78" s="20">
        <v>0</v>
      </c>
    </row>
    <row r="79" spans="1:4" x14ac:dyDescent="0.25">
      <c r="A79" s="143" t="s">
        <v>1270</v>
      </c>
      <c r="B79" s="7" t="s">
        <v>1200</v>
      </c>
      <c r="C79" s="161">
        <v>0</v>
      </c>
      <c r="D79" s="20">
        <v>0</v>
      </c>
    </row>
    <row r="80" spans="1:4" x14ac:dyDescent="0.25">
      <c r="A80" s="143" t="s">
        <v>1271</v>
      </c>
      <c r="B80" s="7" t="s">
        <v>1201</v>
      </c>
      <c r="C80" s="161">
        <v>0</v>
      </c>
      <c r="D80" s="20">
        <v>0</v>
      </c>
    </row>
    <row r="81" spans="1:4" x14ac:dyDescent="0.25">
      <c r="A81" s="143" t="s">
        <v>590</v>
      </c>
      <c r="B81" s="2" t="s">
        <v>34</v>
      </c>
      <c r="C81" s="161">
        <v>0</v>
      </c>
      <c r="D81" s="20">
        <v>0</v>
      </c>
    </row>
    <row r="82" spans="1:4" x14ac:dyDescent="0.25">
      <c r="A82" s="142" t="s">
        <v>591</v>
      </c>
      <c r="B82" s="13" t="s">
        <v>35</v>
      </c>
      <c r="C82" s="161">
        <v>0</v>
      </c>
      <c r="D82" s="20">
        <v>0</v>
      </c>
    </row>
    <row r="83" spans="1:4" x14ac:dyDescent="0.25">
      <c r="A83" s="143" t="s">
        <v>592</v>
      </c>
      <c r="B83" s="6" t="s">
        <v>36</v>
      </c>
      <c r="C83" s="161">
        <v>0</v>
      </c>
      <c r="D83" s="20">
        <v>0</v>
      </c>
    </row>
    <row r="84" spans="1:4" x14ac:dyDescent="0.25">
      <c r="A84" s="143" t="s">
        <v>593</v>
      </c>
      <c r="B84" s="6" t="s">
        <v>37</v>
      </c>
      <c r="C84" s="161">
        <v>0</v>
      </c>
      <c r="D84" s="20">
        <v>0</v>
      </c>
    </row>
    <row r="85" spans="1:4" x14ac:dyDescent="0.25">
      <c r="A85" s="143" t="s">
        <v>1334</v>
      </c>
      <c r="B85" s="6" t="s">
        <v>1064</v>
      </c>
      <c r="C85" s="161">
        <v>0</v>
      </c>
      <c r="D85" s="20">
        <v>0</v>
      </c>
    </row>
    <row r="86" spans="1:4" x14ac:dyDescent="0.25">
      <c r="A86" s="143" t="s">
        <v>594</v>
      </c>
      <c r="B86" s="6" t="s">
        <v>1065</v>
      </c>
      <c r="C86" s="161">
        <v>0</v>
      </c>
      <c r="D86" s="20">
        <v>0</v>
      </c>
    </row>
    <row r="87" spans="1:4" x14ac:dyDescent="0.25">
      <c r="A87" s="143" t="s">
        <v>595</v>
      </c>
      <c r="B87" s="6" t="s">
        <v>1066</v>
      </c>
      <c r="C87" s="161">
        <v>0</v>
      </c>
      <c r="D87" s="20">
        <v>0</v>
      </c>
    </row>
    <row r="88" spans="1:4" x14ac:dyDescent="0.25">
      <c r="A88" s="143" t="s">
        <v>596</v>
      </c>
      <c r="B88" s="6" t="s">
        <v>1067</v>
      </c>
      <c r="C88" s="161">
        <v>0</v>
      </c>
      <c r="D88" s="20">
        <v>0</v>
      </c>
    </row>
    <row r="89" spans="1:4" x14ac:dyDescent="0.25">
      <c r="A89" s="143" t="s">
        <v>597</v>
      </c>
      <c r="B89" s="6" t="s">
        <v>1068</v>
      </c>
      <c r="C89" s="161">
        <v>0</v>
      </c>
      <c r="D89" s="20">
        <v>0</v>
      </c>
    </row>
    <row r="90" spans="1:4" x14ac:dyDescent="0.25">
      <c r="A90" s="143" t="s">
        <v>598</v>
      </c>
      <c r="B90" s="6" t="s">
        <v>1069</v>
      </c>
      <c r="C90" s="161">
        <v>0</v>
      </c>
      <c r="D90" s="20">
        <v>0</v>
      </c>
    </row>
    <row r="91" spans="1:4" x14ac:dyDescent="0.25">
      <c r="A91" s="143" t="s">
        <v>599</v>
      </c>
      <c r="B91" s="6" t="s">
        <v>1070</v>
      </c>
      <c r="C91" s="161">
        <v>0</v>
      </c>
      <c r="D91" s="20">
        <v>0</v>
      </c>
    </row>
    <row r="92" spans="1:4" x14ac:dyDescent="0.25">
      <c r="A92" s="143" t="s">
        <v>1335</v>
      </c>
      <c r="B92" s="6" t="s">
        <v>1071</v>
      </c>
      <c r="C92" s="161">
        <v>0</v>
      </c>
      <c r="D92" s="20">
        <v>0</v>
      </c>
    </row>
    <row r="93" spans="1:4" x14ac:dyDescent="0.25">
      <c r="A93" s="143" t="s">
        <v>1336</v>
      </c>
      <c r="B93" s="6" t="s">
        <v>1072</v>
      </c>
      <c r="C93" s="161">
        <v>0</v>
      </c>
      <c r="D93" s="20">
        <v>0</v>
      </c>
    </row>
    <row r="94" spans="1:4" x14ac:dyDescent="0.25">
      <c r="A94" s="143" t="s">
        <v>600</v>
      </c>
      <c r="B94" s="6" t="s">
        <v>1073</v>
      </c>
      <c r="C94" s="161">
        <v>0</v>
      </c>
      <c r="D94" s="20">
        <v>0</v>
      </c>
    </row>
    <row r="95" spans="1:4" x14ac:dyDescent="0.25">
      <c r="A95" s="143" t="s">
        <v>601</v>
      </c>
      <c r="B95" s="6" t="s">
        <v>1074</v>
      </c>
      <c r="C95" s="161">
        <v>0</v>
      </c>
      <c r="D95" s="20">
        <v>0</v>
      </c>
    </row>
    <row r="96" spans="1:4" x14ac:dyDescent="0.25">
      <c r="A96" s="143" t="s">
        <v>1272</v>
      </c>
      <c r="B96" s="6" t="s">
        <v>1075</v>
      </c>
      <c r="C96" s="161">
        <v>0</v>
      </c>
      <c r="D96" s="20">
        <v>0</v>
      </c>
    </row>
    <row r="97" spans="1:4" x14ac:dyDescent="0.25">
      <c r="A97" s="142" t="s">
        <v>602</v>
      </c>
      <c r="B97" s="18" t="s">
        <v>1076</v>
      </c>
      <c r="C97" s="161">
        <v>0</v>
      </c>
      <c r="D97" s="20">
        <v>0</v>
      </c>
    </row>
    <row r="98" spans="1:4" x14ac:dyDescent="0.25">
      <c r="A98" s="143" t="s">
        <v>603</v>
      </c>
      <c r="B98" s="7" t="s">
        <v>1077</v>
      </c>
      <c r="C98" s="161">
        <v>0</v>
      </c>
      <c r="D98" s="20">
        <v>0</v>
      </c>
    </row>
    <row r="99" spans="1:4" x14ac:dyDescent="0.25">
      <c r="A99" s="143" t="s">
        <v>604</v>
      </c>
      <c r="B99" s="7" t="s">
        <v>1078</v>
      </c>
      <c r="C99" s="161">
        <v>0</v>
      </c>
      <c r="D99" s="20">
        <v>0</v>
      </c>
    </row>
    <row r="100" spans="1:4" x14ac:dyDescent="0.25">
      <c r="A100" s="143" t="s">
        <v>605</v>
      </c>
      <c r="B100" s="6" t="s">
        <v>1079</v>
      </c>
      <c r="C100" s="161">
        <v>0</v>
      </c>
      <c r="D100" s="20">
        <v>0</v>
      </c>
    </row>
    <row r="101" spans="1:4" x14ac:dyDescent="0.25">
      <c r="A101" s="143" t="s">
        <v>1337</v>
      </c>
      <c r="B101" s="6" t="s">
        <v>1080</v>
      </c>
      <c r="C101" s="161">
        <v>0</v>
      </c>
      <c r="D101" s="20">
        <v>0</v>
      </c>
    </row>
    <row r="102" spans="1:4" x14ac:dyDescent="0.25">
      <c r="A102" s="143" t="s">
        <v>1338</v>
      </c>
      <c r="B102" s="6" t="s">
        <v>1081</v>
      </c>
      <c r="C102" s="161">
        <v>0</v>
      </c>
      <c r="D102" s="20">
        <v>0</v>
      </c>
    </row>
    <row r="103" spans="1:4" x14ac:dyDescent="0.25">
      <c r="A103" s="142" t="s">
        <v>606</v>
      </c>
      <c r="B103" s="17" t="s">
        <v>38</v>
      </c>
      <c r="C103" s="161">
        <v>0</v>
      </c>
      <c r="D103" s="20">
        <v>0</v>
      </c>
    </row>
    <row r="104" spans="1:4" x14ac:dyDescent="0.25">
      <c r="A104" s="143" t="s">
        <v>607</v>
      </c>
      <c r="B104" s="2" t="s">
        <v>39</v>
      </c>
      <c r="C104" s="161">
        <v>0</v>
      </c>
      <c r="D104" s="20">
        <v>0</v>
      </c>
    </row>
    <row r="105" spans="1:4" x14ac:dyDescent="0.25">
      <c r="A105" s="143" t="s">
        <v>608</v>
      </c>
      <c r="B105" s="2" t="s">
        <v>40</v>
      </c>
      <c r="C105" s="161">
        <v>0</v>
      </c>
      <c r="D105" s="20">
        <v>0</v>
      </c>
    </row>
    <row r="106" spans="1:4" x14ac:dyDescent="0.25">
      <c r="A106" s="143" t="s">
        <v>1339</v>
      </c>
      <c r="B106" s="2" t="s">
        <v>1082</v>
      </c>
      <c r="C106" s="161">
        <v>0</v>
      </c>
      <c r="D106" s="20">
        <v>0</v>
      </c>
    </row>
    <row r="107" spans="1:4" x14ac:dyDescent="0.25">
      <c r="A107" s="143" t="s">
        <v>609</v>
      </c>
      <c r="B107" s="2" t="s">
        <v>1083</v>
      </c>
      <c r="C107" s="161">
        <v>0</v>
      </c>
      <c r="D107" s="20">
        <v>0</v>
      </c>
    </row>
    <row r="108" spans="1:4" x14ac:dyDescent="0.25">
      <c r="A108" s="143" t="s">
        <v>610</v>
      </c>
      <c r="B108" s="2" t="s">
        <v>1084</v>
      </c>
      <c r="C108" s="161">
        <v>0</v>
      </c>
      <c r="D108" s="20">
        <v>0</v>
      </c>
    </row>
    <row r="109" spans="1:4" x14ac:dyDescent="0.25">
      <c r="A109" s="143" t="s">
        <v>611</v>
      </c>
      <c r="B109" s="5" t="s">
        <v>41</v>
      </c>
      <c r="C109" s="161">
        <v>0</v>
      </c>
      <c r="D109" s="20">
        <v>0</v>
      </c>
    </row>
    <row r="110" spans="1:4" x14ac:dyDescent="0.25">
      <c r="A110" s="142" t="s">
        <v>612</v>
      </c>
      <c r="B110" s="17" t="s">
        <v>42</v>
      </c>
      <c r="C110" s="161">
        <v>0</v>
      </c>
      <c r="D110" s="20">
        <v>0</v>
      </c>
    </row>
    <row r="111" spans="1:4" x14ac:dyDescent="0.25">
      <c r="A111" s="143" t="s">
        <v>613</v>
      </c>
      <c r="B111" s="2" t="s">
        <v>43</v>
      </c>
      <c r="C111" s="161">
        <v>0</v>
      </c>
      <c r="D111" s="20">
        <v>0</v>
      </c>
    </row>
    <row r="112" spans="1:4" x14ac:dyDescent="0.25">
      <c r="A112" s="143" t="s">
        <v>614</v>
      </c>
      <c r="B112" s="2" t="s">
        <v>44</v>
      </c>
      <c r="C112" s="161">
        <v>0</v>
      </c>
      <c r="D112" s="20">
        <v>0</v>
      </c>
    </row>
    <row r="113" spans="1:4" x14ac:dyDescent="0.25">
      <c r="A113" s="143" t="s">
        <v>615</v>
      </c>
      <c r="B113" s="2" t="s">
        <v>45</v>
      </c>
      <c r="C113" s="161">
        <v>0</v>
      </c>
      <c r="D113" s="20">
        <v>0</v>
      </c>
    </row>
    <row r="114" spans="1:4" x14ac:dyDescent="0.25">
      <c r="A114" s="143" t="s">
        <v>616</v>
      </c>
      <c r="B114" s="2" t="s">
        <v>46</v>
      </c>
      <c r="C114" s="161">
        <v>0</v>
      </c>
      <c r="D114" s="20">
        <v>0</v>
      </c>
    </row>
    <row r="115" spans="1:4" x14ac:dyDescent="0.25">
      <c r="A115" s="143" t="s">
        <v>617</v>
      </c>
      <c r="B115" s="2" t="s">
        <v>47</v>
      </c>
      <c r="C115" s="161">
        <v>0</v>
      </c>
      <c r="D115" s="20">
        <v>0</v>
      </c>
    </row>
    <row r="116" spans="1:4" x14ac:dyDescent="0.25">
      <c r="A116" s="143" t="s">
        <v>618</v>
      </c>
      <c r="B116" s="2" t="s">
        <v>48</v>
      </c>
      <c r="C116" s="161">
        <v>0</v>
      </c>
      <c r="D116" s="20">
        <v>0</v>
      </c>
    </row>
    <row r="117" spans="1:4" x14ac:dyDescent="0.25">
      <c r="A117" s="143" t="s">
        <v>619</v>
      </c>
      <c r="B117" s="2" t="s">
        <v>49</v>
      </c>
      <c r="C117" s="161">
        <v>0</v>
      </c>
      <c r="D117" s="20">
        <v>0</v>
      </c>
    </row>
    <row r="118" spans="1:4" x14ac:dyDescent="0.25">
      <c r="A118" s="142" t="s">
        <v>620</v>
      </c>
      <c r="B118" s="16" t="s">
        <v>50</v>
      </c>
      <c r="C118" s="161">
        <v>165317.09</v>
      </c>
      <c r="D118" s="20">
        <v>342727.58999999997</v>
      </c>
    </row>
    <row r="119" spans="1:4" x14ac:dyDescent="0.25">
      <c r="A119" s="143" t="s">
        <v>621</v>
      </c>
      <c r="B119" s="5" t="s">
        <v>51</v>
      </c>
      <c r="C119" s="161">
        <v>0</v>
      </c>
      <c r="D119" s="20">
        <v>0</v>
      </c>
    </row>
    <row r="120" spans="1:4" x14ac:dyDescent="0.25">
      <c r="A120" s="142" t="s">
        <v>622</v>
      </c>
      <c r="B120" s="17" t="s">
        <v>52</v>
      </c>
      <c r="C120" s="161">
        <v>0</v>
      </c>
      <c r="D120" s="20">
        <v>0</v>
      </c>
    </row>
    <row r="121" spans="1:4" x14ac:dyDescent="0.25">
      <c r="A121" s="143" t="s">
        <v>623</v>
      </c>
      <c r="B121" s="2" t="s">
        <v>53</v>
      </c>
      <c r="C121" s="161">
        <v>0</v>
      </c>
      <c r="D121" s="20">
        <v>0</v>
      </c>
    </row>
    <row r="122" spans="1:4" x14ac:dyDescent="0.25">
      <c r="A122" s="143" t="s">
        <v>624</v>
      </c>
      <c r="B122" s="2" t="s">
        <v>54</v>
      </c>
      <c r="C122" s="161">
        <v>0</v>
      </c>
      <c r="D122" s="20">
        <v>0</v>
      </c>
    </row>
    <row r="123" spans="1:4" x14ac:dyDescent="0.25">
      <c r="A123" s="142" t="s">
        <v>625</v>
      </c>
      <c r="B123" s="17" t="s">
        <v>55</v>
      </c>
      <c r="C123" s="161">
        <v>0</v>
      </c>
      <c r="D123" s="20">
        <v>0</v>
      </c>
    </row>
    <row r="124" spans="1:4" x14ac:dyDescent="0.25">
      <c r="A124" s="143" t="s">
        <v>626</v>
      </c>
      <c r="B124" s="2" t="s">
        <v>56</v>
      </c>
      <c r="C124" s="161">
        <v>0</v>
      </c>
      <c r="D124" s="20">
        <v>0</v>
      </c>
    </row>
    <row r="125" spans="1:4" x14ac:dyDescent="0.25">
      <c r="A125" s="143" t="s">
        <v>627</v>
      </c>
      <c r="B125" s="2" t="s">
        <v>57</v>
      </c>
      <c r="C125" s="161">
        <v>0</v>
      </c>
      <c r="D125" s="20">
        <v>0</v>
      </c>
    </row>
    <row r="126" spans="1:4" x14ac:dyDescent="0.25">
      <c r="A126" s="143" t="s">
        <v>628</v>
      </c>
      <c r="B126" s="2" t="s">
        <v>58</v>
      </c>
      <c r="C126" s="161">
        <v>0</v>
      </c>
      <c r="D126" s="20">
        <v>0</v>
      </c>
    </row>
    <row r="127" spans="1:4" x14ac:dyDescent="0.25">
      <c r="A127" s="143" t="s">
        <v>1340</v>
      </c>
      <c r="B127" s="2" t="s">
        <v>1085</v>
      </c>
      <c r="C127" s="161">
        <v>0</v>
      </c>
      <c r="D127" s="20">
        <v>0</v>
      </c>
    </row>
    <row r="128" spans="1:4" x14ac:dyDescent="0.25">
      <c r="A128" s="142" t="s">
        <v>629</v>
      </c>
      <c r="B128" s="17" t="s">
        <v>59</v>
      </c>
      <c r="C128" s="161">
        <v>0</v>
      </c>
      <c r="D128" s="20">
        <v>189879.69</v>
      </c>
    </row>
    <row r="129" spans="1:4" x14ac:dyDescent="0.25">
      <c r="A129" s="143" t="s">
        <v>630</v>
      </c>
      <c r="B129" s="2" t="s">
        <v>60</v>
      </c>
      <c r="C129" s="161">
        <v>0</v>
      </c>
      <c r="D129" s="20">
        <v>0</v>
      </c>
    </row>
    <row r="130" spans="1:4" x14ac:dyDescent="0.25">
      <c r="A130" s="142" t="s">
        <v>631</v>
      </c>
      <c r="B130" s="13" t="s">
        <v>61</v>
      </c>
      <c r="C130" s="161">
        <v>0</v>
      </c>
      <c r="D130" s="20">
        <v>0</v>
      </c>
    </row>
    <row r="131" spans="1:4" x14ac:dyDescent="0.25">
      <c r="A131" s="143" t="s">
        <v>1273</v>
      </c>
      <c r="B131" s="6" t="s">
        <v>1202</v>
      </c>
      <c r="C131" s="161">
        <v>0</v>
      </c>
      <c r="D131" s="20">
        <v>0</v>
      </c>
    </row>
    <row r="132" spans="1:4" x14ac:dyDescent="0.25">
      <c r="A132" s="143" t="s">
        <v>1274</v>
      </c>
      <c r="B132" s="6" t="s">
        <v>1203</v>
      </c>
      <c r="C132" s="161">
        <v>0</v>
      </c>
      <c r="D132" s="20">
        <v>0</v>
      </c>
    </row>
    <row r="133" spans="1:4" x14ac:dyDescent="0.25">
      <c r="A133" s="143" t="s">
        <v>632</v>
      </c>
      <c r="B133" s="2" t="s">
        <v>62</v>
      </c>
      <c r="C133" s="161">
        <v>0</v>
      </c>
      <c r="D133" s="20">
        <v>189879.69</v>
      </c>
    </row>
    <row r="134" spans="1:4" x14ac:dyDescent="0.25">
      <c r="A134" s="142" t="s">
        <v>633</v>
      </c>
      <c r="B134" s="17" t="s">
        <v>63</v>
      </c>
      <c r="C134" s="161">
        <v>165317.09</v>
      </c>
      <c r="D134" s="20">
        <v>152847.9</v>
      </c>
    </row>
    <row r="135" spans="1:4" x14ac:dyDescent="0.25">
      <c r="A135" s="142" t="s">
        <v>634</v>
      </c>
      <c r="B135" s="13" t="s">
        <v>64</v>
      </c>
      <c r="C135" s="161">
        <v>0</v>
      </c>
      <c r="D135" s="20">
        <v>0</v>
      </c>
    </row>
    <row r="136" spans="1:4" x14ac:dyDescent="0.25">
      <c r="A136" s="143" t="s">
        <v>635</v>
      </c>
      <c r="B136" s="6" t="s">
        <v>65</v>
      </c>
      <c r="C136" s="161">
        <v>0</v>
      </c>
      <c r="D136" s="20">
        <v>0</v>
      </c>
    </row>
    <row r="137" spans="1:4" x14ac:dyDescent="0.25">
      <c r="A137" s="143" t="s">
        <v>636</v>
      </c>
      <c r="B137" s="6" t="s">
        <v>66</v>
      </c>
      <c r="C137" s="161">
        <v>0</v>
      </c>
      <c r="D137" s="20">
        <v>0</v>
      </c>
    </row>
    <row r="138" spans="1:4" x14ac:dyDescent="0.25">
      <c r="A138" s="143" t="s">
        <v>637</v>
      </c>
      <c r="B138" s="6" t="s">
        <v>67</v>
      </c>
      <c r="C138" s="161">
        <v>0</v>
      </c>
      <c r="D138" s="20">
        <v>0</v>
      </c>
    </row>
    <row r="139" spans="1:4" x14ac:dyDescent="0.25">
      <c r="A139" s="143" t="s">
        <v>1341</v>
      </c>
      <c r="B139" s="2" t="s">
        <v>1086</v>
      </c>
      <c r="C139" s="161">
        <v>0</v>
      </c>
      <c r="D139" s="20">
        <v>0</v>
      </c>
    </row>
    <row r="140" spans="1:4" x14ac:dyDescent="0.25">
      <c r="A140" s="143" t="s">
        <v>638</v>
      </c>
      <c r="B140" s="2" t="s">
        <v>1087</v>
      </c>
      <c r="C140" s="161">
        <v>165317.09</v>
      </c>
      <c r="D140" s="20">
        <v>152847.9</v>
      </c>
    </row>
    <row r="141" spans="1:4" x14ac:dyDescent="0.25">
      <c r="A141" s="142" t="s">
        <v>639</v>
      </c>
      <c r="B141" s="16" t="s">
        <v>68</v>
      </c>
      <c r="C141" s="161">
        <v>0</v>
      </c>
      <c r="D141" s="20">
        <v>0</v>
      </c>
    </row>
    <row r="142" spans="1:4" x14ac:dyDescent="0.25">
      <c r="A142" s="143" t="s">
        <v>640</v>
      </c>
      <c r="B142" s="5" t="s">
        <v>69</v>
      </c>
      <c r="C142" s="161">
        <v>0</v>
      </c>
      <c r="D142" s="20">
        <v>0</v>
      </c>
    </row>
    <row r="143" spans="1:4" x14ac:dyDescent="0.25">
      <c r="A143" s="143" t="s">
        <v>641</v>
      </c>
      <c r="B143" s="5" t="s">
        <v>70</v>
      </c>
      <c r="C143" s="161">
        <v>0</v>
      </c>
      <c r="D143" s="20">
        <v>0</v>
      </c>
    </row>
    <row r="144" spans="1:4" x14ac:dyDescent="0.25">
      <c r="A144" s="143" t="s">
        <v>642</v>
      </c>
      <c r="B144" s="5" t="s">
        <v>71</v>
      </c>
      <c r="C144" s="161">
        <v>0</v>
      </c>
      <c r="D144" s="20">
        <v>0</v>
      </c>
    </row>
    <row r="145" spans="1:4" x14ac:dyDescent="0.25">
      <c r="A145" s="142" t="s">
        <v>643</v>
      </c>
      <c r="B145" s="16" t="s">
        <v>72</v>
      </c>
      <c r="C145" s="161">
        <v>19551.419999999998</v>
      </c>
      <c r="D145" s="20">
        <v>20631.3</v>
      </c>
    </row>
    <row r="146" spans="1:4" x14ac:dyDescent="0.25">
      <c r="A146" s="143" t="s">
        <v>644</v>
      </c>
      <c r="B146" s="5" t="s">
        <v>73</v>
      </c>
      <c r="C146" s="161">
        <v>0</v>
      </c>
      <c r="D146" s="20">
        <v>0</v>
      </c>
    </row>
    <row r="147" spans="1:4" x14ac:dyDescent="0.25">
      <c r="A147" s="143" t="s">
        <v>645</v>
      </c>
      <c r="B147" s="5" t="s">
        <v>74</v>
      </c>
      <c r="C147" s="161">
        <v>0</v>
      </c>
      <c r="D147" s="20">
        <v>8919.98</v>
      </c>
    </row>
    <row r="148" spans="1:4" x14ac:dyDescent="0.25">
      <c r="A148" s="143" t="s">
        <v>646</v>
      </c>
      <c r="B148" s="5" t="s">
        <v>75</v>
      </c>
      <c r="C148" s="161">
        <v>0</v>
      </c>
      <c r="D148" s="20">
        <v>0</v>
      </c>
    </row>
    <row r="149" spans="1:4" x14ac:dyDescent="0.25">
      <c r="A149" s="143" t="s">
        <v>647</v>
      </c>
      <c r="B149" s="5" t="s">
        <v>76</v>
      </c>
      <c r="C149" s="161">
        <v>0</v>
      </c>
      <c r="D149" s="20">
        <v>0</v>
      </c>
    </row>
    <row r="150" spans="1:4" x14ac:dyDescent="0.25">
      <c r="A150" s="143" t="s">
        <v>648</v>
      </c>
      <c r="B150" s="5" t="s">
        <v>77</v>
      </c>
      <c r="C150" s="161">
        <v>0</v>
      </c>
      <c r="D150" s="20">
        <v>0</v>
      </c>
    </row>
    <row r="151" spans="1:4" x14ac:dyDescent="0.25">
      <c r="A151" s="143" t="s">
        <v>649</v>
      </c>
      <c r="B151" s="5" t="s">
        <v>78</v>
      </c>
      <c r="C151" s="161">
        <v>19551.419999999998</v>
      </c>
      <c r="D151" s="20">
        <v>11711.32</v>
      </c>
    </row>
    <row r="152" spans="1:4" x14ac:dyDescent="0.25">
      <c r="A152" s="143" t="s">
        <v>650</v>
      </c>
      <c r="B152" s="4" t="s">
        <v>79</v>
      </c>
      <c r="C152" s="161">
        <v>0</v>
      </c>
      <c r="D152" s="20">
        <v>0</v>
      </c>
    </row>
    <row r="153" spans="1:4" x14ac:dyDescent="0.25">
      <c r="A153" s="142" t="s">
        <v>651</v>
      </c>
      <c r="B153" s="16" t="s">
        <v>80</v>
      </c>
      <c r="C153" s="161">
        <v>2542.98</v>
      </c>
      <c r="D153" s="20">
        <v>2022.7</v>
      </c>
    </row>
    <row r="154" spans="1:4" x14ac:dyDescent="0.25">
      <c r="A154" s="143" t="s">
        <v>652</v>
      </c>
      <c r="B154" s="5" t="s">
        <v>81</v>
      </c>
      <c r="C154" s="161">
        <v>0</v>
      </c>
      <c r="D154" s="20">
        <v>0</v>
      </c>
    </row>
    <row r="155" spans="1:4" x14ac:dyDescent="0.25">
      <c r="A155" s="143" t="s">
        <v>653</v>
      </c>
      <c r="B155" s="5" t="s">
        <v>82</v>
      </c>
      <c r="C155" s="161">
        <v>0</v>
      </c>
      <c r="D155" s="20">
        <v>0</v>
      </c>
    </row>
    <row r="156" spans="1:4" x14ac:dyDescent="0.25">
      <c r="A156" s="143" t="s">
        <v>654</v>
      </c>
      <c r="B156" s="5" t="s">
        <v>83</v>
      </c>
      <c r="C156" s="161">
        <v>2542.98</v>
      </c>
      <c r="D156" s="20">
        <v>2022.7</v>
      </c>
    </row>
    <row r="157" spans="1:4" x14ac:dyDescent="0.25">
      <c r="A157" s="142" t="s">
        <v>655</v>
      </c>
      <c r="B157" s="15" t="s">
        <v>84</v>
      </c>
      <c r="C157" s="161">
        <v>13424999.179999998</v>
      </c>
      <c r="D157" s="20">
        <v>17717637.369999997</v>
      </c>
    </row>
    <row r="158" spans="1:4" x14ac:dyDescent="0.25">
      <c r="A158" s="142" t="s">
        <v>656</v>
      </c>
      <c r="B158" s="16" t="s">
        <v>85</v>
      </c>
      <c r="C158" s="161">
        <v>24234.38</v>
      </c>
      <c r="D158" s="20">
        <v>24108.76</v>
      </c>
    </row>
    <row r="159" spans="1:4" x14ac:dyDescent="0.25">
      <c r="A159" s="142" t="s">
        <v>657</v>
      </c>
      <c r="B159" s="17" t="s">
        <v>86</v>
      </c>
      <c r="C159" s="161">
        <v>0</v>
      </c>
      <c r="D159" s="20">
        <v>0</v>
      </c>
    </row>
    <row r="160" spans="1:4" x14ac:dyDescent="0.25">
      <c r="A160" s="142" t="s">
        <v>658</v>
      </c>
      <c r="B160" s="13" t="s">
        <v>87</v>
      </c>
      <c r="C160" s="161">
        <v>0</v>
      </c>
      <c r="D160" s="20">
        <v>0</v>
      </c>
    </row>
    <row r="161" spans="1:4" x14ac:dyDescent="0.25">
      <c r="A161" s="143" t="s">
        <v>659</v>
      </c>
      <c r="B161" s="6" t="s">
        <v>88</v>
      </c>
      <c r="C161" s="161">
        <v>0</v>
      </c>
      <c r="D161" s="20">
        <v>0</v>
      </c>
    </row>
    <row r="162" spans="1:4" x14ac:dyDescent="0.25">
      <c r="A162" s="143" t="s">
        <v>660</v>
      </c>
      <c r="B162" s="6" t="s">
        <v>89</v>
      </c>
      <c r="C162" s="161">
        <v>0</v>
      </c>
      <c r="D162" s="20">
        <v>0</v>
      </c>
    </row>
    <row r="163" spans="1:4" x14ac:dyDescent="0.25">
      <c r="A163" s="143" t="s">
        <v>1342</v>
      </c>
      <c r="B163" s="6" t="s">
        <v>1088</v>
      </c>
      <c r="C163" s="161">
        <v>0</v>
      </c>
      <c r="D163" s="20">
        <v>0</v>
      </c>
    </row>
    <row r="164" spans="1:4" x14ac:dyDescent="0.25">
      <c r="A164" s="142" t="s">
        <v>661</v>
      </c>
      <c r="B164" s="18" t="s">
        <v>1089</v>
      </c>
      <c r="C164" s="161">
        <v>0</v>
      </c>
      <c r="D164" s="20">
        <v>0</v>
      </c>
    </row>
    <row r="165" spans="1:4" x14ac:dyDescent="0.25">
      <c r="A165" s="143" t="s">
        <v>1343</v>
      </c>
      <c r="B165" s="7" t="s">
        <v>1204</v>
      </c>
      <c r="C165" s="161">
        <v>0</v>
      </c>
      <c r="D165" s="20">
        <v>0</v>
      </c>
    </row>
    <row r="166" spans="1:4" x14ac:dyDescent="0.25">
      <c r="A166" s="143" t="s">
        <v>1344</v>
      </c>
      <c r="B166" s="7" t="s">
        <v>1205</v>
      </c>
      <c r="C166" s="161">
        <v>0</v>
      </c>
      <c r="D166" s="20">
        <v>0</v>
      </c>
    </row>
    <row r="167" spans="1:4" x14ac:dyDescent="0.25">
      <c r="A167" s="143" t="s">
        <v>1275</v>
      </c>
      <c r="B167" s="7" t="s">
        <v>1206</v>
      </c>
      <c r="C167" s="161">
        <v>0</v>
      </c>
      <c r="D167" s="20">
        <v>0</v>
      </c>
    </row>
    <row r="168" spans="1:4" x14ac:dyDescent="0.25">
      <c r="A168" s="142" t="s">
        <v>662</v>
      </c>
      <c r="B168" s="13" t="s">
        <v>90</v>
      </c>
      <c r="C168" s="161">
        <v>0</v>
      </c>
      <c r="D168" s="20">
        <v>0</v>
      </c>
    </row>
    <row r="169" spans="1:4" x14ac:dyDescent="0.25">
      <c r="A169" s="143" t="s">
        <v>663</v>
      </c>
      <c r="B169" s="6" t="s">
        <v>91</v>
      </c>
      <c r="C169" s="161">
        <v>0</v>
      </c>
      <c r="D169" s="20">
        <v>0</v>
      </c>
    </row>
    <row r="170" spans="1:4" x14ac:dyDescent="0.25">
      <c r="A170" s="143" t="s">
        <v>664</v>
      </c>
      <c r="B170" s="6" t="s">
        <v>92</v>
      </c>
      <c r="C170" s="161">
        <v>0</v>
      </c>
      <c r="D170" s="20">
        <v>0</v>
      </c>
    </row>
    <row r="171" spans="1:4" x14ac:dyDescent="0.25">
      <c r="A171" s="143" t="s">
        <v>665</v>
      </c>
      <c r="B171" s="6" t="s">
        <v>93</v>
      </c>
      <c r="C171" s="161">
        <v>0</v>
      </c>
      <c r="D171" s="20">
        <v>0</v>
      </c>
    </row>
    <row r="172" spans="1:4" x14ac:dyDescent="0.25">
      <c r="A172" s="142" t="s">
        <v>666</v>
      </c>
      <c r="B172" s="13" t="s">
        <v>94</v>
      </c>
      <c r="C172" s="161">
        <v>0</v>
      </c>
      <c r="D172" s="20">
        <v>0</v>
      </c>
    </row>
    <row r="173" spans="1:4" x14ac:dyDescent="0.25">
      <c r="A173" s="142" t="s">
        <v>667</v>
      </c>
      <c r="B173" s="18" t="s">
        <v>95</v>
      </c>
      <c r="C173" s="161">
        <v>0</v>
      </c>
      <c r="D173" s="20">
        <v>0</v>
      </c>
    </row>
    <row r="174" spans="1:4" x14ac:dyDescent="0.25">
      <c r="A174" s="143" t="s">
        <v>1276</v>
      </c>
      <c r="B174" s="7" t="s">
        <v>1207</v>
      </c>
      <c r="C174" s="161">
        <v>0</v>
      </c>
      <c r="D174" s="20">
        <v>0</v>
      </c>
    </row>
    <row r="175" spans="1:4" x14ac:dyDescent="0.25">
      <c r="A175" s="143" t="s">
        <v>1277</v>
      </c>
      <c r="B175" s="7" t="s">
        <v>1208</v>
      </c>
      <c r="C175" s="161">
        <v>0</v>
      </c>
      <c r="D175" s="20">
        <v>0</v>
      </c>
    </row>
    <row r="176" spans="1:4" x14ac:dyDescent="0.25">
      <c r="A176" s="143" t="s">
        <v>668</v>
      </c>
      <c r="B176" s="6" t="s">
        <v>96</v>
      </c>
      <c r="C176" s="161">
        <v>0</v>
      </c>
      <c r="D176" s="20">
        <v>0</v>
      </c>
    </row>
    <row r="177" spans="1:4" x14ac:dyDescent="0.25">
      <c r="A177" s="143" t="s">
        <v>669</v>
      </c>
      <c r="B177" s="6" t="s">
        <v>97</v>
      </c>
      <c r="C177" s="161">
        <v>0</v>
      </c>
      <c r="D177" s="20">
        <v>0</v>
      </c>
    </row>
    <row r="178" spans="1:4" x14ac:dyDescent="0.25">
      <c r="A178" s="143" t="s">
        <v>670</v>
      </c>
      <c r="B178" s="2" t="s">
        <v>98</v>
      </c>
      <c r="C178" s="161">
        <v>0</v>
      </c>
      <c r="D178" s="20">
        <v>0</v>
      </c>
    </row>
    <row r="179" spans="1:4" x14ac:dyDescent="0.25">
      <c r="A179" s="143" t="s">
        <v>671</v>
      </c>
      <c r="B179" s="2" t="s">
        <v>99</v>
      </c>
      <c r="C179" s="161">
        <v>0</v>
      </c>
      <c r="D179" s="20">
        <v>0</v>
      </c>
    </row>
    <row r="180" spans="1:4" x14ac:dyDescent="0.25">
      <c r="A180" s="143" t="s">
        <v>672</v>
      </c>
      <c r="B180" s="2" t="s">
        <v>100</v>
      </c>
      <c r="C180" s="161">
        <v>0</v>
      </c>
      <c r="D180" s="20">
        <v>0</v>
      </c>
    </row>
    <row r="181" spans="1:4" x14ac:dyDescent="0.25">
      <c r="A181" s="143" t="s">
        <v>673</v>
      </c>
      <c r="B181" s="2" t="s">
        <v>101</v>
      </c>
      <c r="C181" s="161">
        <v>0</v>
      </c>
      <c r="D181" s="20">
        <v>0</v>
      </c>
    </row>
    <row r="182" spans="1:4" x14ac:dyDescent="0.25">
      <c r="A182" s="143" t="s">
        <v>674</v>
      </c>
      <c r="B182" s="2" t="s">
        <v>102</v>
      </c>
      <c r="C182" s="161">
        <v>0</v>
      </c>
      <c r="D182" s="20">
        <v>0</v>
      </c>
    </row>
    <row r="183" spans="1:4" x14ac:dyDescent="0.25">
      <c r="A183" s="142" t="s">
        <v>675</v>
      </c>
      <c r="B183" s="13" t="s">
        <v>103</v>
      </c>
      <c r="C183" s="161">
        <v>0</v>
      </c>
      <c r="D183" s="20">
        <v>0</v>
      </c>
    </row>
    <row r="184" spans="1:4" x14ac:dyDescent="0.25">
      <c r="A184" s="143" t="s">
        <v>1345</v>
      </c>
      <c r="B184" s="6" t="s">
        <v>1209</v>
      </c>
      <c r="C184" s="161">
        <v>0</v>
      </c>
      <c r="D184" s="20">
        <v>0</v>
      </c>
    </row>
    <row r="185" spans="1:4" x14ac:dyDescent="0.25">
      <c r="A185" s="143" t="s">
        <v>1346</v>
      </c>
      <c r="B185" s="6" t="s">
        <v>1210</v>
      </c>
      <c r="C185" s="161">
        <v>0</v>
      </c>
      <c r="D185" s="20">
        <v>0</v>
      </c>
    </row>
    <row r="186" spans="1:4" x14ac:dyDescent="0.25">
      <c r="A186" s="143" t="s">
        <v>1347</v>
      </c>
      <c r="B186" s="6" t="s">
        <v>1211</v>
      </c>
      <c r="C186" s="161">
        <v>0</v>
      </c>
      <c r="D186" s="20">
        <v>0</v>
      </c>
    </row>
    <row r="187" spans="1:4" x14ac:dyDescent="0.25">
      <c r="A187" s="143" t="s">
        <v>1348</v>
      </c>
      <c r="B187" s="6" t="s">
        <v>1212</v>
      </c>
      <c r="C187" s="161">
        <v>0</v>
      </c>
      <c r="D187" s="20">
        <v>0</v>
      </c>
    </row>
    <row r="188" spans="1:4" x14ac:dyDescent="0.25">
      <c r="A188" s="143" t="s">
        <v>1349</v>
      </c>
      <c r="B188" s="6" t="s">
        <v>1213</v>
      </c>
      <c r="C188" s="161">
        <v>0</v>
      </c>
      <c r="D188" s="20">
        <v>0</v>
      </c>
    </row>
    <row r="189" spans="1:4" x14ac:dyDescent="0.25">
      <c r="A189" s="143" t="s">
        <v>1350</v>
      </c>
      <c r="B189" s="6" t="s">
        <v>1214</v>
      </c>
      <c r="C189" s="161">
        <v>0</v>
      </c>
      <c r="D189" s="20">
        <v>0</v>
      </c>
    </row>
    <row r="190" spans="1:4" x14ac:dyDescent="0.25">
      <c r="A190" s="143" t="s">
        <v>1351</v>
      </c>
      <c r="B190" s="6" t="s">
        <v>1215</v>
      </c>
      <c r="C190" s="161">
        <v>0</v>
      </c>
      <c r="D190" s="20">
        <v>0</v>
      </c>
    </row>
    <row r="191" spans="1:4" x14ac:dyDescent="0.25">
      <c r="A191" s="142" t="s">
        <v>676</v>
      </c>
      <c r="B191" s="17" t="s">
        <v>104</v>
      </c>
      <c r="C191" s="161">
        <v>24234.38</v>
      </c>
      <c r="D191" s="20">
        <v>24108.76</v>
      </c>
    </row>
    <row r="192" spans="1:4" x14ac:dyDescent="0.25">
      <c r="A192" s="143" t="s">
        <v>677</v>
      </c>
      <c r="B192" s="2" t="s">
        <v>105</v>
      </c>
      <c r="C192" s="161">
        <v>415.95</v>
      </c>
      <c r="D192" s="20">
        <v>611.52</v>
      </c>
    </row>
    <row r="193" spans="1:4" x14ac:dyDescent="0.25">
      <c r="A193" s="143" t="s">
        <v>678</v>
      </c>
      <c r="B193" s="2" t="s">
        <v>106</v>
      </c>
      <c r="C193" s="161">
        <v>0</v>
      </c>
      <c r="D193" s="20">
        <v>0</v>
      </c>
    </row>
    <row r="194" spans="1:4" x14ac:dyDescent="0.25">
      <c r="A194" s="143" t="s">
        <v>679</v>
      </c>
      <c r="B194" s="2" t="s">
        <v>107</v>
      </c>
      <c r="C194" s="161">
        <v>15705</v>
      </c>
      <c r="D194" s="20">
        <v>17705</v>
      </c>
    </row>
    <row r="195" spans="1:4" x14ac:dyDescent="0.25">
      <c r="A195" s="143" t="s">
        <v>680</v>
      </c>
      <c r="B195" s="2" t="s">
        <v>108</v>
      </c>
      <c r="C195" s="161">
        <v>2886.08</v>
      </c>
      <c r="D195" s="20">
        <v>0</v>
      </c>
    </row>
    <row r="196" spans="1:4" x14ac:dyDescent="0.25">
      <c r="A196" s="143" t="s">
        <v>681</v>
      </c>
      <c r="B196" s="2" t="s">
        <v>109</v>
      </c>
      <c r="C196" s="161">
        <v>0</v>
      </c>
      <c r="D196" s="20">
        <v>0</v>
      </c>
    </row>
    <row r="197" spans="1:4" x14ac:dyDescent="0.25">
      <c r="A197" s="143" t="s">
        <v>682</v>
      </c>
      <c r="B197" s="2" t="s">
        <v>110</v>
      </c>
      <c r="C197" s="161">
        <v>5227.3500000000004</v>
      </c>
      <c r="D197" s="20">
        <v>5792.24</v>
      </c>
    </row>
    <row r="198" spans="1:4" x14ac:dyDescent="0.25">
      <c r="A198" s="143" t="s">
        <v>683</v>
      </c>
      <c r="B198" s="2" t="s">
        <v>111</v>
      </c>
      <c r="C198" s="161">
        <v>0</v>
      </c>
      <c r="D198" s="20">
        <v>0</v>
      </c>
    </row>
    <row r="199" spans="1:4" x14ac:dyDescent="0.25">
      <c r="A199" s="142" t="s">
        <v>684</v>
      </c>
      <c r="B199" s="16" t="s">
        <v>112</v>
      </c>
      <c r="C199" s="161">
        <v>8713087.9100000001</v>
      </c>
      <c r="D199" s="20">
        <v>14644939.039999999</v>
      </c>
    </row>
    <row r="200" spans="1:4" x14ac:dyDescent="0.25">
      <c r="A200" s="142" t="s">
        <v>685</v>
      </c>
      <c r="B200" s="17" t="s">
        <v>113</v>
      </c>
      <c r="C200" s="161">
        <v>8133282.5899999999</v>
      </c>
      <c r="D200" s="20">
        <v>13817826.74</v>
      </c>
    </row>
    <row r="201" spans="1:4" x14ac:dyDescent="0.25">
      <c r="A201" s="142" t="s">
        <v>686</v>
      </c>
      <c r="B201" s="13" t="s">
        <v>114</v>
      </c>
      <c r="C201" s="161">
        <v>0</v>
      </c>
      <c r="D201" s="20">
        <v>0</v>
      </c>
    </row>
    <row r="202" spans="1:4" x14ac:dyDescent="0.25">
      <c r="A202" s="142" t="s">
        <v>687</v>
      </c>
      <c r="B202" s="18" t="s">
        <v>115</v>
      </c>
      <c r="C202" s="161">
        <v>0</v>
      </c>
      <c r="D202" s="20">
        <v>0</v>
      </c>
    </row>
    <row r="203" spans="1:4" x14ac:dyDescent="0.25">
      <c r="A203" s="143" t="s">
        <v>688</v>
      </c>
      <c r="B203" s="7" t="s">
        <v>116</v>
      </c>
      <c r="C203" s="161">
        <v>0</v>
      </c>
      <c r="D203" s="20">
        <v>0</v>
      </c>
    </row>
    <row r="204" spans="1:4" x14ac:dyDescent="0.25">
      <c r="A204" s="143" t="s">
        <v>689</v>
      </c>
      <c r="B204" s="7" t="s">
        <v>117</v>
      </c>
      <c r="C204" s="161">
        <v>0</v>
      </c>
      <c r="D204" s="20">
        <v>0</v>
      </c>
    </row>
    <row r="205" spans="1:4" x14ac:dyDescent="0.25">
      <c r="A205" s="143" t="s">
        <v>690</v>
      </c>
      <c r="B205" s="7" t="s">
        <v>118</v>
      </c>
      <c r="C205" s="161">
        <v>0</v>
      </c>
      <c r="D205" s="20">
        <v>0</v>
      </c>
    </row>
    <row r="206" spans="1:4" x14ac:dyDescent="0.25">
      <c r="A206" s="143" t="s">
        <v>691</v>
      </c>
      <c r="B206" s="7" t="s">
        <v>119</v>
      </c>
      <c r="C206" s="161">
        <v>0</v>
      </c>
      <c r="D206" s="20">
        <v>0</v>
      </c>
    </row>
    <row r="207" spans="1:4" x14ac:dyDescent="0.25">
      <c r="A207" s="143" t="s">
        <v>692</v>
      </c>
      <c r="B207" s="6" t="s">
        <v>120</v>
      </c>
      <c r="C207" s="161">
        <v>0</v>
      </c>
      <c r="D207" s="20">
        <v>0</v>
      </c>
    </row>
    <row r="208" spans="1:4" x14ac:dyDescent="0.25">
      <c r="A208" s="143" t="s">
        <v>693</v>
      </c>
      <c r="B208" s="6" t="s">
        <v>121</v>
      </c>
      <c r="C208" s="161">
        <v>0</v>
      </c>
      <c r="D208" s="20">
        <v>0</v>
      </c>
    </row>
    <row r="209" spans="1:4" x14ac:dyDescent="0.25">
      <c r="A209" s="142" t="s">
        <v>694</v>
      </c>
      <c r="B209" s="13" t="s">
        <v>122</v>
      </c>
      <c r="C209" s="161">
        <v>0</v>
      </c>
      <c r="D209" s="20">
        <v>0</v>
      </c>
    </row>
    <row r="210" spans="1:4" x14ac:dyDescent="0.25">
      <c r="A210" s="143" t="s">
        <v>695</v>
      </c>
      <c r="B210" s="6" t="s">
        <v>123</v>
      </c>
      <c r="C210" s="161">
        <v>0</v>
      </c>
      <c r="D210" s="20">
        <v>0</v>
      </c>
    </row>
    <row r="211" spans="1:4" x14ac:dyDescent="0.25">
      <c r="A211" s="143" t="s">
        <v>696</v>
      </c>
      <c r="B211" s="6" t="s">
        <v>124</v>
      </c>
      <c r="C211" s="161">
        <v>0</v>
      </c>
      <c r="D211" s="20">
        <v>0</v>
      </c>
    </row>
    <row r="212" spans="1:4" x14ac:dyDescent="0.25">
      <c r="A212" s="143" t="s">
        <v>697</v>
      </c>
      <c r="B212" s="6" t="s">
        <v>125</v>
      </c>
      <c r="C212" s="161">
        <v>0</v>
      </c>
      <c r="D212" s="20">
        <v>0</v>
      </c>
    </row>
    <row r="213" spans="1:4" x14ac:dyDescent="0.25">
      <c r="A213" s="142" t="s">
        <v>698</v>
      </c>
      <c r="B213" s="13" t="s">
        <v>126</v>
      </c>
      <c r="C213" s="161">
        <v>0</v>
      </c>
      <c r="D213" s="20">
        <v>0</v>
      </c>
    </row>
    <row r="214" spans="1:4" x14ac:dyDescent="0.25">
      <c r="A214" s="143" t="s">
        <v>699</v>
      </c>
      <c r="B214" s="6" t="s">
        <v>127</v>
      </c>
      <c r="C214" s="161">
        <v>0</v>
      </c>
      <c r="D214" s="20">
        <v>0</v>
      </c>
    </row>
    <row r="215" spans="1:4" x14ac:dyDescent="0.25">
      <c r="A215" s="143" t="s">
        <v>1352</v>
      </c>
      <c r="B215" s="6" t="s">
        <v>1090</v>
      </c>
      <c r="C215" s="161">
        <v>0</v>
      </c>
      <c r="D215" s="20">
        <v>0</v>
      </c>
    </row>
    <row r="216" spans="1:4" x14ac:dyDescent="0.25">
      <c r="A216" s="143" t="s">
        <v>700</v>
      </c>
      <c r="B216" s="6" t="s">
        <v>1091</v>
      </c>
      <c r="C216" s="161">
        <v>0</v>
      </c>
      <c r="D216" s="20">
        <v>0</v>
      </c>
    </row>
    <row r="217" spans="1:4" x14ac:dyDescent="0.25">
      <c r="A217" s="143" t="s">
        <v>1353</v>
      </c>
      <c r="B217" s="6" t="s">
        <v>1092</v>
      </c>
      <c r="C217" s="161">
        <v>0</v>
      </c>
      <c r="D217" s="20">
        <v>0</v>
      </c>
    </row>
    <row r="218" spans="1:4" x14ac:dyDescent="0.25">
      <c r="A218" s="143" t="s">
        <v>701</v>
      </c>
      <c r="B218" s="6" t="s">
        <v>1093</v>
      </c>
      <c r="C218" s="161">
        <v>0</v>
      </c>
      <c r="D218" s="20">
        <v>0</v>
      </c>
    </row>
    <row r="219" spans="1:4" x14ac:dyDescent="0.25">
      <c r="A219" s="143" t="s">
        <v>1354</v>
      </c>
      <c r="B219" s="6" t="s">
        <v>1094</v>
      </c>
      <c r="C219" s="161">
        <v>0</v>
      </c>
      <c r="D219" s="20">
        <v>0</v>
      </c>
    </row>
    <row r="220" spans="1:4" x14ac:dyDescent="0.25">
      <c r="A220" s="143" t="s">
        <v>702</v>
      </c>
      <c r="B220" s="6" t="s">
        <v>1095</v>
      </c>
      <c r="C220" s="161">
        <v>0</v>
      </c>
      <c r="D220" s="20">
        <v>0</v>
      </c>
    </row>
    <row r="221" spans="1:4" x14ac:dyDescent="0.25">
      <c r="A221" s="142" t="s">
        <v>703</v>
      </c>
      <c r="B221" s="18" t="s">
        <v>1096</v>
      </c>
      <c r="C221" s="161">
        <v>0</v>
      </c>
      <c r="D221" s="20">
        <v>0</v>
      </c>
    </row>
    <row r="222" spans="1:4" x14ac:dyDescent="0.25">
      <c r="A222" s="143" t="s">
        <v>704</v>
      </c>
      <c r="B222" s="7" t="s">
        <v>1097</v>
      </c>
      <c r="C222" s="161">
        <v>0</v>
      </c>
      <c r="D222" s="20">
        <v>0</v>
      </c>
    </row>
    <row r="223" spans="1:4" x14ac:dyDescent="0.25">
      <c r="A223" s="143" t="s">
        <v>1355</v>
      </c>
      <c r="B223" s="7" t="s">
        <v>1098</v>
      </c>
      <c r="C223" s="161">
        <v>0</v>
      </c>
      <c r="D223" s="20">
        <v>0</v>
      </c>
    </row>
    <row r="224" spans="1:4" x14ac:dyDescent="0.25">
      <c r="A224" s="143" t="s">
        <v>705</v>
      </c>
      <c r="B224" s="7" t="s">
        <v>1099</v>
      </c>
      <c r="C224" s="161">
        <v>0</v>
      </c>
      <c r="D224" s="20">
        <v>0</v>
      </c>
    </row>
    <row r="225" spans="1:4" x14ac:dyDescent="0.25">
      <c r="A225" s="143" t="s">
        <v>1356</v>
      </c>
      <c r="B225" s="7" t="s">
        <v>1100</v>
      </c>
      <c r="C225" s="161">
        <v>0</v>
      </c>
      <c r="D225" s="20">
        <v>0</v>
      </c>
    </row>
    <row r="226" spans="1:4" x14ac:dyDescent="0.25">
      <c r="A226" s="143" t="s">
        <v>706</v>
      </c>
      <c r="B226" s="7" t="s">
        <v>1101</v>
      </c>
      <c r="C226" s="161">
        <v>0</v>
      </c>
      <c r="D226" s="20">
        <v>0</v>
      </c>
    </row>
    <row r="227" spans="1:4" x14ac:dyDescent="0.25">
      <c r="A227" s="143" t="s">
        <v>1357</v>
      </c>
      <c r="B227" s="7" t="s">
        <v>1102</v>
      </c>
      <c r="C227" s="161">
        <v>0</v>
      </c>
      <c r="D227" s="20">
        <v>0</v>
      </c>
    </row>
    <row r="228" spans="1:4" x14ac:dyDescent="0.25">
      <c r="A228" s="143" t="s">
        <v>707</v>
      </c>
      <c r="B228" s="7" t="s">
        <v>1103</v>
      </c>
      <c r="C228" s="161">
        <v>0</v>
      </c>
      <c r="D228" s="20">
        <v>0</v>
      </c>
    </row>
    <row r="229" spans="1:4" x14ac:dyDescent="0.25">
      <c r="A229" s="143" t="s">
        <v>1358</v>
      </c>
      <c r="B229" s="7" t="s">
        <v>1104</v>
      </c>
      <c r="C229" s="161">
        <v>0</v>
      </c>
      <c r="D229" s="20">
        <v>0</v>
      </c>
    </row>
    <row r="230" spans="1:4" x14ac:dyDescent="0.25">
      <c r="A230" s="143" t="s">
        <v>708</v>
      </c>
      <c r="B230" s="6" t="s">
        <v>1105</v>
      </c>
      <c r="C230" s="161">
        <v>0</v>
      </c>
      <c r="D230" s="20">
        <v>0</v>
      </c>
    </row>
    <row r="231" spans="1:4" x14ac:dyDescent="0.25">
      <c r="A231" s="143" t="s">
        <v>1359</v>
      </c>
      <c r="B231" s="6" t="s">
        <v>1106</v>
      </c>
      <c r="C231" s="161">
        <v>0</v>
      </c>
      <c r="D231" s="20">
        <v>0</v>
      </c>
    </row>
    <row r="232" spans="1:4" x14ac:dyDescent="0.25">
      <c r="A232" s="142" t="s">
        <v>709</v>
      </c>
      <c r="B232" s="13" t="s">
        <v>128</v>
      </c>
      <c r="C232" s="161">
        <v>0</v>
      </c>
      <c r="D232" s="20">
        <v>0</v>
      </c>
    </row>
    <row r="233" spans="1:4" x14ac:dyDescent="0.25">
      <c r="A233" s="143" t="s">
        <v>710</v>
      </c>
      <c r="B233" s="6" t="s">
        <v>129</v>
      </c>
      <c r="C233" s="161">
        <v>0</v>
      </c>
      <c r="D233" s="20">
        <v>0</v>
      </c>
    </row>
    <row r="234" spans="1:4" x14ac:dyDescent="0.25">
      <c r="A234" s="143" t="s">
        <v>711</v>
      </c>
      <c r="B234" s="6" t="s">
        <v>130</v>
      </c>
      <c r="C234" s="161">
        <v>0</v>
      </c>
      <c r="D234" s="20">
        <v>0</v>
      </c>
    </row>
    <row r="235" spans="1:4" x14ac:dyDescent="0.25">
      <c r="A235" s="143" t="s">
        <v>712</v>
      </c>
      <c r="B235" s="6" t="s">
        <v>131</v>
      </c>
      <c r="C235" s="161">
        <v>0</v>
      </c>
      <c r="D235" s="20">
        <v>0</v>
      </c>
    </row>
    <row r="236" spans="1:4" x14ac:dyDescent="0.25">
      <c r="A236" s="143" t="s">
        <v>713</v>
      </c>
      <c r="B236" s="6" t="s">
        <v>132</v>
      </c>
      <c r="C236" s="161">
        <v>0</v>
      </c>
      <c r="D236" s="20">
        <v>0</v>
      </c>
    </row>
    <row r="237" spans="1:4" x14ac:dyDescent="0.25">
      <c r="A237" s="143" t="s">
        <v>714</v>
      </c>
      <c r="B237" s="6" t="s">
        <v>133</v>
      </c>
      <c r="C237" s="161">
        <v>0</v>
      </c>
      <c r="D237" s="20">
        <v>0</v>
      </c>
    </row>
    <row r="238" spans="1:4" x14ac:dyDescent="0.25">
      <c r="A238" s="142" t="s">
        <v>715</v>
      </c>
      <c r="B238" s="13" t="s">
        <v>134</v>
      </c>
      <c r="C238" s="161">
        <v>0</v>
      </c>
      <c r="D238" s="20">
        <v>0</v>
      </c>
    </row>
    <row r="239" spans="1:4" x14ac:dyDescent="0.25">
      <c r="A239" s="143" t="s">
        <v>716</v>
      </c>
      <c r="B239" s="6" t="s">
        <v>135</v>
      </c>
      <c r="C239" s="161">
        <v>0</v>
      </c>
      <c r="D239" s="20">
        <v>0</v>
      </c>
    </row>
    <row r="240" spans="1:4" x14ac:dyDescent="0.25">
      <c r="A240" s="143" t="s">
        <v>717</v>
      </c>
      <c r="B240" s="6" t="s">
        <v>136</v>
      </c>
      <c r="C240" s="161">
        <v>0</v>
      </c>
      <c r="D240" s="20">
        <v>0</v>
      </c>
    </row>
    <row r="241" spans="1:4" x14ac:dyDescent="0.25">
      <c r="A241" s="143" t="s">
        <v>718</v>
      </c>
      <c r="B241" s="6" t="s">
        <v>137</v>
      </c>
      <c r="C241" s="161">
        <v>0</v>
      </c>
      <c r="D241" s="20">
        <v>0</v>
      </c>
    </row>
    <row r="242" spans="1:4" x14ac:dyDescent="0.25">
      <c r="A242" s="143" t="s">
        <v>719</v>
      </c>
      <c r="B242" s="6" t="s">
        <v>138</v>
      </c>
      <c r="C242" s="161">
        <v>0</v>
      </c>
      <c r="D242" s="20">
        <v>0</v>
      </c>
    </row>
    <row r="243" spans="1:4" x14ac:dyDescent="0.25">
      <c r="A243" s="142" t="s">
        <v>720</v>
      </c>
      <c r="B243" s="13" t="s">
        <v>139</v>
      </c>
      <c r="C243" s="161">
        <v>0</v>
      </c>
      <c r="D243" s="20">
        <v>0</v>
      </c>
    </row>
    <row r="244" spans="1:4" x14ac:dyDescent="0.25">
      <c r="A244" s="143" t="s">
        <v>721</v>
      </c>
      <c r="B244" s="6" t="s">
        <v>140</v>
      </c>
      <c r="C244" s="161">
        <v>0</v>
      </c>
      <c r="D244" s="20">
        <v>0</v>
      </c>
    </row>
    <row r="245" spans="1:4" x14ac:dyDescent="0.25">
      <c r="A245" s="143" t="s">
        <v>722</v>
      </c>
      <c r="B245" s="6" t="s">
        <v>141</v>
      </c>
      <c r="C245" s="161">
        <v>0</v>
      </c>
      <c r="D245" s="20">
        <v>0</v>
      </c>
    </row>
    <row r="246" spans="1:4" x14ac:dyDescent="0.25">
      <c r="A246" s="143" t="s">
        <v>723</v>
      </c>
      <c r="B246" s="6" t="s">
        <v>142</v>
      </c>
      <c r="C246" s="161">
        <v>0</v>
      </c>
      <c r="D246" s="20">
        <v>0</v>
      </c>
    </row>
    <row r="247" spans="1:4" x14ac:dyDescent="0.25">
      <c r="A247" s="143" t="s">
        <v>724</v>
      </c>
      <c r="B247" s="6" t="s">
        <v>143</v>
      </c>
      <c r="C247" s="161">
        <v>0</v>
      </c>
      <c r="D247" s="20">
        <v>0</v>
      </c>
    </row>
    <row r="248" spans="1:4" x14ac:dyDescent="0.25">
      <c r="A248" s="142" t="s">
        <v>725</v>
      </c>
      <c r="B248" s="13" t="s">
        <v>144</v>
      </c>
      <c r="C248" s="161">
        <v>0</v>
      </c>
      <c r="D248" s="20">
        <v>0</v>
      </c>
    </row>
    <row r="249" spans="1:4" x14ac:dyDescent="0.25">
      <c r="A249" s="143" t="s">
        <v>726</v>
      </c>
      <c r="B249" s="6" t="s">
        <v>145</v>
      </c>
      <c r="C249" s="161">
        <v>0</v>
      </c>
      <c r="D249" s="20">
        <v>0</v>
      </c>
    </row>
    <row r="250" spans="1:4" x14ac:dyDescent="0.25">
      <c r="A250" s="143" t="s">
        <v>727</v>
      </c>
      <c r="B250" s="6" t="s">
        <v>146</v>
      </c>
      <c r="C250" s="161">
        <v>0</v>
      </c>
      <c r="D250" s="20">
        <v>0</v>
      </c>
    </row>
    <row r="251" spans="1:4" x14ac:dyDescent="0.25">
      <c r="A251" s="143" t="s">
        <v>728</v>
      </c>
      <c r="B251" s="6" t="s">
        <v>147</v>
      </c>
      <c r="C251" s="161">
        <v>0</v>
      </c>
      <c r="D251" s="20">
        <v>0</v>
      </c>
    </row>
    <row r="252" spans="1:4" x14ac:dyDescent="0.25">
      <c r="A252" s="142" t="s">
        <v>729</v>
      </c>
      <c r="B252" s="18" t="s">
        <v>148</v>
      </c>
      <c r="C252" s="161">
        <v>0</v>
      </c>
      <c r="D252" s="20">
        <v>0</v>
      </c>
    </row>
    <row r="253" spans="1:4" x14ac:dyDescent="0.25">
      <c r="A253" s="143" t="s">
        <v>730</v>
      </c>
      <c r="B253" s="7" t="s">
        <v>149</v>
      </c>
      <c r="C253" s="161">
        <v>0</v>
      </c>
      <c r="D253" s="20">
        <v>0</v>
      </c>
    </row>
    <row r="254" spans="1:4" x14ac:dyDescent="0.25">
      <c r="A254" s="143" t="s">
        <v>731</v>
      </c>
      <c r="B254" s="7" t="s">
        <v>150</v>
      </c>
      <c r="C254" s="161">
        <v>0</v>
      </c>
      <c r="D254" s="20">
        <v>0</v>
      </c>
    </row>
    <row r="255" spans="1:4" x14ac:dyDescent="0.25">
      <c r="A255" s="143" t="s">
        <v>732</v>
      </c>
      <c r="B255" s="7" t="s">
        <v>151</v>
      </c>
      <c r="C255" s="161">
        <v>0</v>
      </c>
      <c r="D255" s="20">
        <v>0</v>
      </c>
    </row>
    <row r="256" spans="1:4" x14ac:dyDescent="0.25">
      <c r="A256" s="143" t="s">
        <v>733</v>
      </c>
      <c r="B256" s="7" t="s">
        <v>152</v>
      </c>
      <c r="C256" s="161">
        <v>0</v>
      </c>
      <c r="D256" s="20">
        <v>0</v>
      </c>
    </row>
    <row r="257" spans="1:4" x14ac:dyDescent="0.25">
      <c r="A257" s="143" t="s">
        <v>734</v>
      </c>
      <c r="B257" s="6" t="s">
        <v>153</v>
      </c>
      <c r="C257" s="161">
        <v>0</v>
      </c>
      <c r="D257" s="20">
        <v>0</v>
      </c>
    </row>
    <row r="258" spans="1:4" x14ac:dyDescent="0.25">
      <c r="A258" s="142" t="s">
        <v>735</v>
      </c>
      <c r="B258" s="13" t="s">
        <v>154</v>
      </c>
      <c r="C258" s="161">
        <v>271190.65000000002</v>
      </c>
      <c r="D258" s="20">
        <v>250177.87</v>
      </c>
    </row>
    <row r="259" spans="1:4" x14ac:dyDescent="0.25">
      <c r="A259" s="143" t="s">
        <v>736</v>
      </c>
      <c r="B259" s="6" t="s">
        <v>155</v>
      </c>
      <c r="C259" s="161">
        <v>0</v>
      </c>
      <c r="D259" s="20">
        <v>0</v>
      </c>
    </row>
    <row r="260" spans="1:4" x14ac:dyDescent="0.25">
      <c r="A260" s="143" t="s">
        <v>737</v>
      </c>
      <c r="B260" s="6" t="s">
        <v>156</v>
      </c>
      <c r="C260" s="161">
        <v>0</v>
      </c>
      <c r="D260" s="20">
        <v>0</v>
      </c>
    </row>
    <row r="261" spans="1:4" x14ac:dyDescent="0.25">
      <c r="A261" s="143" t="s">
        <v>738</v>
      </c>
      <c r="B261" s="6" t="s">
        <v>157</v>
      </c>
      <c r="C261" s="161">
        <v>0</v>
      </c>
      <c r="D261" s="20">
        <v>0</v>
      </c>
    </row>
    <row r="262" spans="1:4" x14ac:dyDescent="0.25">
      <c r="A262" s="143" t="s">
        <v>739</v>
      </c>
      <c r="B262" s="6" t="s">
        <v>158</v>
      </c>
      <c r="C262" s="161">
        <v>258513.72</v>
      </c>
      <c r="D262" s="20">
        <v>239882.62</v>
      </c>
    </row>
    <row r="263" spans="1:4" x14ac:dyDescent="0.25">
      <c r="A263" s="143" t="s">
        <v>740</v>
      </c>
      <c r="B263" s="6" t="s">
        <v>159</v>
      </c>
      <c r="C263" s="161">
        <v>12676.93</v>
      </c>
      <c r="D263" s="20">
        <v>10295.25</v>
      </c>
    </row>
    <row r="264" spans="1:4" x14ac:dyDescent="0.25">
      <c r="A264" s="142" t="s">
        <v>741</v>
      </c>
      <c r="B264" s="13" t="s">
        <v>160</v>
      </c>
      <c r="C264" s="161">
        <v>0</v>
      </c>
      <c r="D264" s="20">
        <v>0</v>
      </c>
    </row>
    <row r="265" spans="1:4" x14ac:dyDescent="0.25">
      <c r="A265" s="143" t="s">
        <v>742</v>
      </c>
      <c r="B265" s="6" t="s">
        <v>161</v>
      </c>
      <c r="C265" s="161">
        <v>0</v>
      </c>
      <c r="D265" s="20">
        <v>0</v>
      </c>
    </row>
    <row r="266" spans="1:4" x14ac:dyDescent="0.25">
      <c r="A266" s="143" t="s">
        <v>743</v>
      </c>
      <c r="B266" s="6" t="s">
        <v>162</v>
      </c>
      <c r="C266" s="161">
        <v>0</v>
      </c>
      <c r="D266" s="20">
        <v>0</v>
      </c>
    </row>
    <row r="267" spans="1:4" x14ac:dyDescent="0.25">
      <c r="A267" s="143" t="s">
        <v>744</v>
      </c>
      <c r="B267" s="6" t="s">
        <v>163</v>
      </c>
      <c r="C267" s="161">
        <v>0</v>
      </c>
      <c r="D267" s="20">
        <v>0</v>
      </c>
    </row>
    <row r="268" spans="1:4" x14ac:dyDescent="0.25">
      <c r="A268" s="143" t="s">
        <v>745</v>
      </c>
      <c r="B268" s="6" t="s">
        <v>164</v>
      </c>
      <c r="C268" s="161">
        <v>0</v>
      </c>
      <c r="D268" s="20">
        <v>0</v>
      </c>
    </row>
    <row r="269" spans="1:4" x14ac:dyDescent="0.25">
      <c r="A269" s="143" t="s">
        <v>746</v>
      </c>
      <c r="B269" s="6" t="s">
        <v>165</v>
      </c>
      <c r="C269" s="161">
        <v>0</v>
      </c>
      <c r="D269" s="20">
        <v>0</v>
      </c>
    </row>
    <row r="270" spans="1:4" x14ac:dyDescent="0.25">
      <c r="A270" s="143" t="s">
        <v>747</v>
      </c>
      <c r="B270" s="6" t="s">
        <v>166</v>
      </c>
      <c r="C270" s="161">
        <v>0</v>
      </c>
      <c r="D270" s="20">
        <v>0</v>
      </c>
    </row>
    <row r="271" spans="1:4" x14ac:dyDescent="0.25">
      <c r="A271" s="142" t="s">
        <v>748</v>
      </c>
      <c r="B271" s="13" t="s">
        <v>167</v>
      </c>
      <c r="C271" s="161">
        <v>0</v>
      </c>
      <c r="D271" s="20">
        <v>0</v>
      </c>
    </row>
    <row r="272" spans="1:4" x14ac:dyDescent="0.25">
      <c r="A272" s="143" t="s">
        <v>749</v>
      </c>
      <c r="B272" s="6" t="s">
        <v>168</v>
      </c>
      <c r="C272" s="161">
        <v>0</v>
      </c>
      <c r="D272" s="20">
        <v>0</v>
      </c>
    </row>
    <row r="273" spans="1:4" x14ac:dyDescent="0.25">
      <c r="A273" s="143" t="s">
        <v>750</v>
      </c>
      <c r="B273" s="6" t="s">
        <v>169</v>
      </c>
      <c r="C273" s="161">
        <v>0</v>
      </c>
      <c r="D273" s="20">
        <v>0</v>
      </c>
    </row>
    <row r="274" spans="1:4" x14ac:dyDescent="0.25">
      <c r="A274" s="143" t="s">
        <v>751</v>
      </c>
      <c r="B274" s="6" t="s">
        <v>170</v>
      </c>
      <c r="C274" s="161">
        <v>0</v>
      </c>
      <c r="D274" s="20">
        <v>0</v>
      </c>
    </row>
    <row r="275" spans="1:4" x14ac:dyDescent="0.25">
      <c r="A275" s="143" t="s">
        <v>752</v>
      </c>
      <c r="B275" s="6" t="s">
        <v>171</v>
      </c>
      <c r="C275" s="161">
        <v>0</v>
      </c>
      <c r="D275" s="20">
        <v>0</v>
      </c>
    </row>
    <row r="276" spans="1:4" x14ac:dyDescent="0.25">
      <c r="A276" s="143" t="s">
        <v>753</v>
      </c>
      <c r="B276" s="6" t="s">
        <v>172</v>
      </c>
      <c r="C276" s="161">
        <v>0</v>
      </c>
      <c r="D276" s="20">
        <v>0</v>
      </c>
    </row>
    <row r="277" spans="1:4" x14ac:dyDescent="0.25">
      <c r="A277" s="142" t="s">
        <v>754</v>
      </c>
      <c r="B277" s="13" t="s">
        <v>173</v>
      </c>
      <c r="C277" s="161">
        <v>0</v>
      </c>
      <c r="D277" s="20">
        <v>0</v>
      </c>
    </row>
    <row r="278" spans="1:4" x14ac:dyDescent="0.25">
      <c r="A278" s="143" t="s">
        <v>755</v>
      </c>
      <c r="B278" s="6" t="s">
        <v>174</v>
      </c>
      <c r="C278" s="161">
        <v>0</v>
      </c>
      <c r="D278" s="20">
        <v>0</v>
      </c>
    </row>
    <row r="279" spans="1:4" x14ac:dyDescent="0.25">
      <c r="A279" s="143" t="s">
        <v>756</v>
      </c>
      <c r="B279" s="6" t="s">
        <v>175</v>
      </c>
      <c r="C279" s="161">
        <v>0</v>
      </c>
      <c r="D279" s="20">
        <v>0</v>
      </c>
    </row>
    <row r="280" spans="1:4" x14ac:dyDescent="0.25">
      <c r="A280" s="143" t="s">
        <v>757</v>
      </c>
      <c r="B280" s="6" t="s">
        <v>176</v>
      </c>
      <c r="C280" s="161">
        <v>0</v>
      </c>
      <c r="D280" s="20">
        <v>0</v>
      </c>
    </row>
    <row r="281" spans="1:4" x14ac:dyDescent="0.25">
      <c r="A281" s="143" t="s">
        <v>758</v>
      </c>
      <c r="B281" s="6" t="s">
        <v>177</v>
      </c>
      <c r="C281" s="161">
        <v>0</v>
      </c>
      <c r="D281" s="20">
        <v>0</v>
      </c>
    </row>
    <row r="282" spans="1:4" x14ac:dyDescent="0.25">
      <c r="A282" s="142" t="s">
        <v>759</v>
      </c>
      <c r="B282" s="13" t="s">
        <v>178</v>
      </c>
      <c r="C282" s="161">
        <v>6824909.54</v>
      </c>
      <c r="D282" s="20">
        <v>7040913.5699999994</v>
      </c>
    </row>
    <row r="283" spans="1:4" x14ac:dyDescent="0.25">
      <c r="A283" s="142" t="s">
        <v>760</v>
      </c>
      <c r="B283" s="18" t="s">
        <v>179</v>
      </c>
      <c r="C283" s="161">
        <v>0</v>
      </c>
      <c r="D283" s="20">
        <v>0</v>
      </c>
    </row>
    <row r="284" spans="1:4" x14ac:dyDescent="0.25">
      <c r="A284" s="143" t="s">
        <v>1360</v>
      </c>
      <c r="B284" s="7" t="s">
        <v>1216</v>
      </c>
      <c r="C284" s="161">
        <v>0</v>
      </c>
      <c r="D284" s="20">
        <v>0</v>
      </c>
    </row>
    <row r="285" spans="1:4" x14ac:dyDescent="0.25">
      <c r="A285" s="143" t="s">
        <v>1278</v>
      </c>
      <c r="B285" s="7" t="s">
        <v>1217</v>
      </c>
      <c r="C285" s="161">
        <v>0</v>
      </c>
      <c r="D285" s="20">
        <v>0</v>
      </c>
    </row>
    <row r="286" spans="1:4" x14ac:dyDescent="0.25">
      <c r="A286" s="142" t="s">
        <v>761</v>
      </c>
      <c r="B286" s="18" t="s">
        <v>180</v>
      </c>
      <c r="C286" s="161">
        <v>0</v>
      </c>
      <c r="D286" s="20">
        <v>0</v>
      </c>
    </row>
    <row r="287" spans="1:4" x14ac:dyDescent="0.25">
      <c r="A287" s="143" t="s">
        <v>1279</v>
      </c>
      <c r="B287" s="7" t="s">
        <v>1218</v>
      </c>
      <c r="C287" s="161">
        <v>0</v>
      </c>
      <c r="D287" s="20">
        <v>0</v>
      </c>
    </row>
    <row r="288" spans="1:4" x14ac:dyDescent="0.25">
      <c r="A288" s="143" t="s">
        <v>1280</v>
      </c>
      <c r="B288" s="7" t="s">
        <v>1219</v>
      </c>
      <c r="C288" s="161">
        <v>0</v>
      </c>
      <c r="D288" s="20">
        <v>0</v>
      </c>
    </row>
    <row r="289" spans="1:4" x14ac:dyDescent="0.25">
      <c r="A289" s="143" t="s">
        <v>1281</v>
      </c>
      <c r="B289" s="7" t="s">
        <v>1220</v>
      </c>
      <c r="C289" s="161">
        <v>0</v>
      </c>
      <c r="D289" s="20">
        <v>0</v>
      </c>
    </row>
    <row r="290" spans="1:4" x14ac:dyDescent="0.25">
      <c r="A290" s="143" t="s">
        <v>1282</v>
      </c>
      <c r="B290" s="7" t="s">
        <v>1221</v>
      </c>
      <c r="C290" s="161">
        <v>0</v>
      </c>
      <c r="D290" s="20">
        <v>0</v>
      </c>
    </row>
    <row r="291" spans="1:4" x14ac:dyDescent="0.25">
      <c r="A291" s="143" t="s">
        <v>1283</v>
      </c>
      <c r="B291" s="7" t="s">
        <v>1222</v>
      </c>
      <c r="C291" s="161">
        <v>0</v>
      </c>
      <c r="D291" s="20">
        <v>0</v>
      </c>
    </row>
    <row r="292" spans="1:4" x14ac:dyDescent="0.25">
      <c r="A292" s="143" t="s">
        <v>762</v>
      </c>
      <c r="B292" s="6" t="s">
        <v>1107</v>
      </c>
      <c r="C292" s="161">
        <v>0</v>
      </c>
      <c r="D292" s="20">
        <v>0</v>
      </c>
    </row>
    <row r="293" spans="1:4" x14ac:dyDescent="0.25">
      <c r="A293" s="143" t="s">
        <v>763</v>
      </c>
      <c r="B293" s="6" t="s">
        <v>1108</v>
      </c>
      <c r="C293" s="161">
        <v>0</v>
      </c>
      <c r="D293" s="20">
        <v>0</v>
      </c>
    </row>
    <row r="294" spans="1:4" x14ac:dyDescent="0.25">
      <c r="A294" s="142" t="s">
        <v>764</v>
      </c>
      <c r="B294" s="18" t="s">
        <v>1109</v>
      </c>
      <c r="C294" s="161">
        <v>6824909.54</v>
      </c>
      <c r="D294" s="20">
        <v>7040913.5699999994</v>
      </c>
    </row>
    <row r="295" spans="1:4" x14ac:dyDescent="0.25">
      <c r="A295" s="143" t="s">
        <v>1284</v>
      </c>
      <c r="B295" s="7" t="s">
        <v>1223</v>
      </c>
      <c r="C295" s="161">
        <v>0</v>
      </c>
      <c r="D295" s="20">
        <v>0</v>
      </c>
    </row>
    <row r="296" spans="1:4" x14ac:dyDescent="0.25">
      <c r="A296" s="143" t="s">
        <v>1285</v>
      </c>
      <c r="B296" s="7" t="s">
        <v>1224</v>
      </c>
      <c r="C296" s="161">
        <v>0</v>
      </c>
      <c r="D296" s="20">
        <v>0</v>
      </c>
    </row>
    <row r="297" spans="1:4" x14ac:dyDescent="0.25">
      <c r="A297" s="143" t="s">
        <v>1286</v>
      </c>
      <c r="B297" s="7" t="s">
        <v>1225</v>
      </c>
      <c r="C297" s="161">
        <v>1183011.55</v>
      </c>
      <c r="D297" s="20">
        <v>1208666.05</v>
      </c>
    </row>
    <row r="298" spans="1:4" x14ac:dyDescent="0.25">
      <c r="A298" s="143" t="s">
        <v>1287</v>
      </c>
      <c r="B298" s="7" t="s">
        <v>1226</v>
      </c>
      <c r="C298" s="161">
        <v>0</v>
      </c>
      <c r="D298" s="20">
        <v>0</v>
      </c>
    </row>
    <row r="299" spans="1:4" x14ac:dyDescent="0.25">
      <c r="A299" s="143" t="s">
        <v>1288</v>
      </c>
      <c r="B299" s="7" t="s">
        <v>1227</v>
      </c>
      <c r="C299" s="161">
        <v>5641897.9900000002</v>
      </c>
      <c r="D299" s="20">
        <v>5832247.5199999996</v>
      </c>
    </row>
    <row r="300" spans="1:4" x14ac:dyDescent="0.25">
      <c r="A300" s="143" t="s">
        <v>765</v>
      </c>
      <c r="B300" s="6" t="s">
        <v>1110</v>
      </c>
      <c r="C300" s="161">
        <v>0</v>
      </c>
      <c r="D300" s="20">
        <v>0</v>
      </c>
    </row>
    <row r="301" spans="1:4" x14ac:dyDescent="0.25">
      <c r="A301" s="142" t="s">
        <v>766</v>
      </c>
      <c r="B301" s="13" t="s">
        <v>181</v>
      </c>
      <c r="C301" s="161">
        <v>0</v>
      </c>
      <c r="D301" s="20">
        <v>0</v>
      </c>
    </row>
    <row r="302" spans="1:4" x14ac:dyDescent="0.25">
      <c r="A302" s="143" t="s">
        <v>767</v>
      </c>
      <c r="B302" s="6" t="s">
        <v>182</v>
      </c>
      <c r="C302" s="161">
        <v>0</v>
      </c>
      <c r="D302" s="20">
        <v>0</v>
      </c>
    </row>
    <row r="303" spans="1:4" x14ac:dyDescent="0.25">
      <c r="A303" s="143" t="s">
        <v>768</v>
      </c>
      <c r="B303" s="6" t="s">
        <v>183</v>
      </c>
      <c r="C303" s="161">
        <v>0</v>
      </c>
      <c r="D303" s="20">
        <v>0</v>
      </c>
    </row>
    <row r="304" spans="1:4" x14ac:dyDescent="0.25">
      <c r="A304" s="143" t="s">
        <v>769</v>
      </c>
      <c r="B304" s="6" t="s">
        <v>184</v>
      </c>
      <c r="C304" s="161">
        <v>0</v>
      </c>
      <c r="D304" s="20">
        <v>0</v>
      </c>
    </row>
    <row r="305" spans="1:4" x14ac:dyDescent="0.25">
      <c r="A305" s="143" t="s">
        <v>770</v>
      </c>
      <c r="B305" s="6" t="s">
        <v>185</v>
      </c>
      <c r="C305" s="161">
        <v>0</v>
      </c>
      <c r="D305" s="20">
        <v>0</v>
      </c>
    </row>
    <row r="306" spans="1:4" x14ac:dyDescent="0.25">
      <c r="A306" s="143" t="s">
        <v>771</v>
      </c>
      <c r="B306" s="6" t="s">
        <v>186</v>
      </c>
      <c r="C306" s="161">
        <v>0</v>
      </c>
      <c r="D306" s="20">
        <v>0</v>
      </c>
    </row>
    <row r="307" spans="1:4" x14ac:dyDescent="0.25">
      <c r="A307" s="143" t="s">
        <v>772</v>
      </c>
      <c r="B307" s="6" t="s">
        <v>187</v>
      </c>
      <c r="C307" s="161">
        <v>0</v>
      </c>
      <c r="D307" s="20">
        <v>0</v>
      </c>
    </row>
    <row r="308" spans="1:4" x14ac:dyDescent="0.25">
      <c r="A308" s="143" t="s">
        <v>773</v>
      </c>
      <c r="B308" s="6" t="s">
        <v>188</v>
      </c>
      <c r="C308" s="161">
        <v>0</v>
      </c>
      <c r="D308" s="20">
        <v>0</v>
      </c>
    </row>
    <row r="309" spans="1:4" x14ac:dyDescent="0.25">
      <c r="A309" s="142" t="s">
        <v>774</v>
      </c>
      <c r="B309" s="13" t="s">
        <v>189</v>
      </c>
      <c r="C309" s="161">
        <v>1026120.64</v>
      </c>
      <c r="D309" s="20">
        <v>6526735.2999999998</v>
      </c>
    </row>
    <row r="310" spans="1:4" x14ac:dyDescent="0.25">
      <c r="A310" s="143" t="s">
        <v>775</v>
      </c>
      <c r="B310" s="6" t="s">
        <v>190</v>
      </c>
      <c r="C310" s="161">
        <v>0</v>
      </c>
      <c r="D310" s="20">
        <v>0</v>
      </c>
    </row>
    <row r="311" spans="1:4" x14ac:dyDescent="0.25">
      <c r="A311" s="143" t="s">
        <v>776</v>
      </c>
      <c r="B311" s="6" t="s">
        <v>191</v>
      </c>
      <c r="C311" s="161">
        <v>0</v>
      </c>
      <c r="D311" s="20">
        <v>0</v>
      </c>
    </row>
    <row r="312" spans="1:4" x14ac:dyDescent="0.25">
      <c r="A312" s="143" t="s">
        <v>777</v>
      </c>
      <c r="B312" s="6" t="s">
        <v>192</v>
      </c>
      <c r="C312" s="161">
        <v>0</v>
      </c>
      <c r="D312" s="20">
        <v>0</v>
      </c>
    </row>
    <row r="313" spans="1:4" x14ac:dyDescent="0.25">
      <c r="A313" s="143" t="s">
        <v>778</v>
      </c>
      <c r="B313" s="6" t="s">
        <v>193</v>
      </c>
      <c r="C313" s="161">
        <v>0</v>
      </c>
      <c r="D313" s="20">
        <v>0</v>
      </c>
    </row>
    <row r="314" spans="1:4" x14ac:dyDescent="0.25">
      <c r="A314" s="143" t="s">
        <v>779</v>
      </c>
      <c r="B314" s="6" t="s">
        <v>194</v>
      </c>
      <c r="C314" s="161">
        <v>1026120.64</v>
      </c>
      <c r="D314" s="20">
        <v>6526735.2999999998</v>
      </c>
    </row>
    <row r="315" spans="1:4" x14ac:dyDescent="0.25">
      <c r="A315" s="143" t="s">
        <v>780</v>
      </c>
      <c r="B315" s="6" t="s">
        <v>195</v>
      </c>
      <c r="C315" s="161">
        <v>0</v>
      </c>
      <c r="D315" s="20">
        <v>0</v>
      </c>
    </row>
    <row r="316" spans="1:4" x14ac:dyDescent="0.25">
      <c r="A316" s="143" t="s">
        <v>1361</v>
      </c>
      <c r="B316" s="6" t="s">
        <v>1111</v>
      </c>
      <c r="C316" s="161">
        <v>0</v>
      </c>
      <c r="D316" s="20">
        <v>0</v>
      </c>
    </row>
    <row r="317" spans="1:4" x14ac:dyDescent="0.25">
      <c r="A317" s="142" t="s">
        <v>781</v>
      </c>
      <c r="B317" s="13" t="s">
        <v>196</v>
      </c>
      <c r="C317" s="161">
        <v>0</v>
      </c>
      <c r="D317" s="20">
        <v>0</v>
      </c>
    </row>
    <row r="318" spans="1:4" x14ac:dyDescent="0.25">
      <c r="A318" s="143" t="s">
        <v>782</v>
      </c>
      <c r="B318" s="6" t="s">
        <v>197</v>
      </c>
      <c r="C318" s="161">
        <v>0</v>
      </c>
      <c r="D318" s="20">
        <v>0</v>
      </c>
    </row>
    <row r="319" spans="1:4" x14ac:dyDescent="0.25">
      <c r="A319" s="143" t="s">
        <v>783</v>
      </c>
      <c r="B319" s="6" t="s">
        <v>198</v>
      </c>
      <c r="C319" s="161">
        <v>0</v>
      </c>
      <c r="D319" s="20">
        <v>0</v>
      </c>
    </row>
    <row r="320" spans="1:4" x14ac:dyDescent="0.25">
      <c r="A320" s="142" t="s">
        <v>784</v>
      </c>
      <c r="B320" s="18" t="s">
        <v>199</v>
      </c>
      <c r="C320" s="161">
        <v>0</v>
      </c>
      <c r="D320" s="20">
        <v>0</v>
      </c>
    </row>
    <row r="321" spans="1:4" x14ac:dyDescent="0.25">
      <c r="A321" s="143" t="s">
        <v>785</v>
      </c>
      <c r="B321" s="7" t="s">
        <v>200</v>
      </c>
      <c r="C321" s="161">
        <v>0</v>
      </c>
      <c r="D321" s="20">
        <v>0</v>
      </c>
    </row>
    <row r="322" spans="1:4" x14ac:dyDescent="0.25">
      <c r="A322" s="143" t="s">
        <v>786</v>
      </c>
      <c r="B322" s="7" t="s">
        <v>201</v>
      </c>
      <c r="C322" s="161">
        <v>0</v>
      </c>
      <c r="D322" s="20">
        <v>0</v>
      </c>
    </row>
    <row r="323" spans="1:4" x14ac:dyDescent="0.25">
      <c r="A323" s="143" t="s">
        <v>787</v>
      </c>
      <c r="B323" s="7" t="s">
        <v>202</v>
      </c>
      <c r="C323" s="161">
        <v>0</v>
      </c>
      <c r="D323" s="20">
        <v>0</v>
      </c>
    </row>
    <row r="324" spans="1:4" x14ac:dyDescent="0.25">
      <c r="A324" s="143" t="s">
        <v>788</v>
      </c>
      <c r="B324" s="7" t="s">
        <v>203</v>
      </c>
      <c r="C324" s="161">
        <v>0</v>
      </c>
      <c r="D324" s="20">
        <v>0</v>
      </c>
    </row>
    <row r="325" spans="1:4" x14ac:dyDescent="0.25">
      <c r="A325" s="143" t="s">
        <v>789</v>
      </c>
      <c r="B325" s="7" t="s">
        <v>204</v>
      </c>
      <c r="C325" s="161">
        <v>0</v>
      </c>
      <c r="D325" s="20">
        <v>0</v>
      </c>
    </row>
    <row r="326" spans="1:4" x14ac:dyDescent="0.25">
      <c r="A326" s="143" t="s">
        <v>790</v>
      </c>
      <c r="B326" s="7" t="s">
        <v>205</v>
      </c>
      <c r="C326" s="161">
        <v>0</v>
      </c>
      <c r="D326" s="20">
        <v>0</v>
      </c>
    </row>
    <row r="327" spans="1:4" x14ac:dyDescent="0.25">
      <c r="A327" s="142" t="s">
        <v>791</v>
      </c>
      <c r="B327" s="18" t="s">
        <v>206</v>
      </c>
      <c r="C327" s="161">
        <v>0</v>
      </c>
      <c r="D327" s="20">
        <v>0</v>
      </c>
    </row>
    <row r="328" spans="1:4" x14ac:dyDescent="0.25">
      <c r="A328" s="143" t="s">
        <v>792</v>
      </c>
      <c r="B328" s="7" t="s">
        <v>207</v>
      </c>
      <c r="C328" s="161">
        <v>0</v>
      </c>
      <c r="D328" s="20">
        <v>0</v>
      </c>
    </row>
    <row r="329" spans="1:4" x14ac:dyDescent="0.25">
      <c r="A329" s="143" t="s">
        <v>793</v>
      </c>
      <c r="B329" s="7" t="s">
        <v>208</v>
      </c>
      <c r="C329" s="161">
        <v>0</v>
      </c>
      <c r="D329" s="20">
        <v>0</v>
      </c>
    </row>
    <row r="330" spans="1:4" x14ac:dyDescent="0.25">
      <c r="A330" s="143" t="s">
        <v>794</v>
      </c>
      <c r="B330" s="7" t="s">
        <v>209</v>
      </c>
      <c r="C330" s="161">
        <v>0</v>
      </c>
      <c r="D330" s="20">
        <v>0</v>
      </c>
    </row>
    <row r="331" spans="1:4" x14ac:dyDescent="0.25">
      <c r="A331" s="142" t="s">
        <v>795</v>
      </c>
      <c r="B331" s="13" t="s">
        <v>210</v>
      </c>
      <c r="C331" s="161">
        <v>11061.76</v>
      </c>
      <c r="D331" s="20">
        <v>0</v>
      </c>
    </row>
    <row r="332" spans="1:4" x14ac:dyDescent="0.25">
      <c r="A332" s="143" t="s">
        <v>796</v>
      </c>
      <c r="B332" s="6" t="s">
        <v>211</v>
      </c>
      <c r="C332" s="161">
        <v>3347.76</v>
      </c>
      <c r="D332" s="20">
        <v>0</v>
      </c>
    </row>
    <row r="333" spans="1:4" x14ac:dyDescent="0.25">
      <c r="A333" s="143" t="s">
        <v>797</v>
      </c>
      <c r="B333" s="6" t="s">
        <v>212</v>
      </c>
      <c r="C333" s="161">
        <v>0</v>
      </c>
      <c r="D333" s="20">
        <v>0</v>
      </c>
    </row>
    <row r="334" spans="1:4" x14ac:dyDescent="0.25">
      <c r="A334" s="143" t="s">
        <v>798</v>
      </c>
      <c r="B334" s="6" t="s">
        <v>213</v>
      </c>
      <c r="C334" s="161">
        <v>7714</v>
      </c>
      <c r="D334" s="20">
        <v>0</v>
      </c>
    </row>
    <row r="335" spans="1:4" x14ac:dyDescent="0.25">
      <c r="A335" s="142" t="s">
        <v>799</v>
      </c>
      <c r="B335" s="18" t="s">
        <v>214</v>
      </c>
      <c r="C335" s="161">
        <v>0</v>
      </c>
      <c r="D335" s="20">
        <v>0</v>
      </c>
    </row>
    <row r="336" spans="1:4" x14ac:dyDescent="0.25">
      <c r="A336" s="143" t="s">
        <v>1289</v>
      </c>
      <c r="B336" s="7" t="s">
        <v>1228</v>
      </c>
      <c r="C336" s="161">
        <v>0</v>
      </c>
      <c r="D336" s="20">
        <v>0</v>
      </c>
    </row>
    <row r="337" spans="1:4" x14ac:dyDescent="0.25">
      <c r="A337" s="142" t="s">
        <v>1290</v>
      </c>
      <c r="B337" s="19" t="s">
        <v>1229</v>
      </c>
      <c r="C337" s="161">
        <v>0</v>
      </c>
      <c r="D337" s="20">
        <v>0</v>
      </c>
    </row>
    <row r="338" spans="1:4" x14ac:dyDescent="0.25">
      <c r="A338" s="143" t="s">
        <v>1291</v>
      </c>
      <c r="B338" s="8" t="s">
        <v>1230</v>
      </c>
      <c r="C338" s="161">
        <v>0</v>
      </c>
      <c r="D338" s="20">
        <v>0</v>
      </c>
    </row>
    <row r="339" spans="1:4" x14ac:dyDescent="0.25">
      <c r="A339" s="143" t="s">
        <v>1292</v>
      </c>
      <c r="B339" s="8" t="s">
        <v>1231</v>
      </c>
      <c r="C339" s="161">
        <v>0</v>
      </c>
      <c r="D339" s="20">
        <v>0</v>
      </c>
    </row>
    <row r="340" spans="1:4" x14ac:dyDescent="0.25">
      <c r="A340" s="143" t="s">
        <v>1293</v>
      </c>
      <c r="B340" s="7" t="s">
        <v>1232</v>
      </c>
      <c r="C340" s="161">
        <v>0</v>
      </c>
      <c r="D340" s="20">
        <v>0</v>
      </c>
    </row>
    <row r="341" spans="1:4" x14ac:dyDescent="0.25">
      <c r="A341" s="143" t="s">
        <v>1294</v>
      </c>
      <c r="B341" s="7" t="s">
        <v>1233</v>
      </c>
      <c r="C341" s="161">
        <v>0</v>
      </c>
      <c r="D341" s="20">
        <v>0</v>
      </c>
    </row>
    <row r="342" spans="1:4" x14ac:dyDescent="0.25">
      <c r="A342" s="143" t="s">
        <v>800</v>
      </c>
      <c r="B342" s="6" t="s">
        <v>215</v>
      </c>
      <c r="C342" s="161">
        <v>0</v>
      </c>
      <c r="D342" s="20">
        <v>0</v>
      </c>
    </row>
    <row r="343" spans="1:4" x14ac:dyDescent="0.25">
      <c r="A343" s="143" t="s">
        <v>1362</v>
      </c>
      <c r="B343" s="6" t="s">
        <v>1112</v>
      </c>
      <c r="C343" s="161">
        <v>0</v>
      </c>
      <c r="D343" s="20">
        <v>0</v>
      </c>
    </row>
    <row r="344" spans="1:4" x14ac:dyDescent="0.25">
      <c r="A344" s="143" t="s">
        <v>1363</v>
      </c>
      <c r="B344" s="6" t="s">
        <v>1113</v>
      </c>
      <c r="C344" s="161">
        <v>0</v>
      </c>
      <c r="D344" s="20">
        <v>0</v>
      </c>
    </row>
    <row r="345" spans="1:4" x14ac:dyDescent="0.25">
      <c r="A345" s="143" t="s">
        <v>801</v>
      </c>
      <c r="B345" s="2" t="s">
        <v>1114</v>
      </c>
      <c r="C345" s="161">
        <v>0</v>
      </c>
      <c r="D345" s="20">
        <v>0</v>
      </c>
    </row>
    <row r="346" spans="1:4" x14ac:dyDescent="0.25">
      <c r="A346" s="142" t="s">
        <v>802</v>
      </c>
      <c r="B346" s="17" t="s">
        <v>216</v>
      </c>
      <c r="C346" s="161">
        <v>579805.31999999995</v>
      </c>
      <c r="D346" s="20">
        <v>827112.30000000016</v>
      </c>
    </row>
    <row r="347" spans="1:4" x14ac:dyDescent="0.25">
      <c r="A347" s="142" t="s">
        <v>803</v>
      </c>
      <c r="B347" s="13" t="s">
        <v>217</v>
      </c>
      <c r="C347" s="161">
        <v>268681.68</v>
      </c>
      <c r="D347" s="20">
        <v>465055.72</v>
      </c>
    </row>
    <row r="348" spans="1:4" x14ac:dyDescent="0.25">
      <c r="A348" s="143" t="s">
        <v>804</v>
      </c>
      <c r="B348" s="6" t="s">
        <v>218</v>
      </c>
      <c r="C348" s="161">
        <v>0</v>
      </c>
      <c r="D348" s="20">
        <v>0</v>
      </c>
    </row>
    <row r="349" spans="1:4" x14ac:dyDescent="0.25">
      <c r="A349" s="143" t="s">
        <v>805</v>
      </c>
      <c r="B349" s="6" t="s">
        <v>219</v>
      </c>
      <c r="C349" s="161">
        <v>27355.7</v>
      </c>
      <c r="D349" s="20">
        <v>6000</v>
      </c>
    </row>
    <row r="350" spans="1:4" x14ac:dyDescent="0.25">
      <c r="A350" s="142" t="s">
        <v>806</v>
      </c>
      <c r="B350" s="18" t="s">
        <v>220</v>
      </c>
      <c r="C350" s="161">
        <v>131757.47</v>
      </c>
      <c r="D350" s="20">
        <v>96499.22</v>
      </c>
    </row>
    <row r="351" spans="1:4" x14ac:dyDescent="0.25">
      <c r="A351" s="143" t="s">
        <v>1364</v>
      </c>
      <c r="B351" s="7" t="s">
        <v>1234</v>
      </c>
      <c r="C351" s="161">
        <v>131757.47</v>
      </c>
      <c r="D351" s="20">
        <v>96499.22</v>
      </c>
    </row>
    <row r="352" spans="1:4" x14ac:dyDescent="0.25">
      <c r="A352" s="143" t="s">
        <v>1365</v>
      </c>
      <c r="B352" s="7" t="s">
        <v>1235</v>
      </c>
      <c r="C352" s="161">
        <v>0</v>
      </c>
      <c r="D352" s="20">
        <v>0</v>
      </c>
    </row>
    <row r="353" spans="1:4" x14ac:dyDescent="0.25">
      <c r="A353" s="143" t="s">
        <v>807</v>
      </c>
      <c r="B353" s="6" t="s">
        <v>221</v>
      </c>
      <c r="C353" s="161">
        <v>29105.63</v>
      </c>
      <c r="D353" s="20">
        <v>32624.55</v>
      </c>
    </row>
    <row r="354" spans="1:4" x14ac:dyDescent="0.25">
      <c r="A354" s="143" t="s">
        <v>808</v>
      </c>
      <c r="B354" s="6" t="s">
        <v>222</v>
      </c>
      <c r="C354" s="161">
        <v>1000</v>
      </c>
      <c r="D354" s="20">
        <v>4000</v>
      </c>
    </row>
    <row r="355" spans="1:4" x14ac:dyDescent="0.25">
      <c r="A355" s="143" t="s">
        <v>809</v>
      </c>
      <c r="B355" s="6" t="s">
        <v>223</v>
      </c>
      <c r="C355" s="161">
        <v>0</v>
      </c>
      <c r="D355" s="20">
        <v>0</v>
      </c>
    </row>
    <row r="356" spans="1:4" x14ac:dyDescent="0.25">
      <c r="A356" s="143" t="s">
        <v>810</v>
      </c>
      <c r="B356" s="6" t="s">
        <v>224</v>
      </c>
      <c r="C356" s="161">
        <v>0</v>
      </c>
      <c r="D356" s="20">
        <v>0</v>
      </c>
    </row>
    <row r="357" spans="1:4" x14ac:dyDescent="0.25">
      <c r="A357" s="143" t="s">
        <v>811</v>
      </c>
      <c r="B357" s="6" t="s">
        <v>225</v>
      </c>
      <c r="C357" s="161">
        <v>0</v>
      </c>
      <c r="D357" s="20">
        <v>0</v>
      </c>
    </row>
    <row r="358" spans="1:4" x14ac:dyDescent="0.25">
      <c r="A358" s="143" t="s">
        <v>812</v>
      </c>
      <c r="B358" s="6" t="s">
        <v>226</v>
      </c>
      <c r="C358" s="161">
        <v>6700.48</v>
      </c>
      <c r="D358" s="20">
        <v>3150.04</v>
      </c>
    </row>
    <row r="359" spans="1:4" x14ac:dyDescent="0.25">
      <c r="A359" s="143" t="s">
        <v>813</v>
      </c>
      <c r="B359" s="6" t="s">
        <v>227</v>
      </c>
      <c r="C359" s="161">
        <v>5474.38</v>
      </c>
      <c r="D359" s="20">
        <v>6022.16</v>
      </c>
    </row>
    <row r="360" spans="1:4" x14ac:dyDescent="0.25">
      <c r="A360" s="142" t="s">
        <v>814</v>
      </c>
      <c r="B360" s="18" t="s">
        <v>228</v>
      </c>
      <c r="C360" s="161">
        <v>50200</v>
      </c>
      <c r="D360" s="20">
        <v>50200</v>
      </c>
    </row>
    <row r="361" spans="1:4" x14ac:dyDescent="0.25">
      <c r="A361" s="143" t="s">
        <v>815</v>
      </c>
      <c r="B361" s="7" t="s">
        <v>229</v>
      </c>
      <c r="C361" s="161">
        <v>0</v>
      </c>
      <c r="D361" s="20">
        <v>0</v>
      </c>
    </row>
    <row r="362" spans="1:4" x14ac:dyDescent="0.25">
      <c r="A362" s="143" t="s">
        <v>816</v>
      </c>
      <c r="B362" s="7" t="s">
        <v>230</v>
      </c>
      <c r="C362" s="161">
        <v>50200</v>
      </c>
      <c r="D362" s="20">
        <v>50200</v>
      </c>
    </row>
    <row r="363" spans="1:4" x14ac:dyDescent="0.25">
      <c r="A363" s="142" t="s">
        <v>817</v>
      </c>
      <c r="B363" s="18" t="s">
        <v>231</v>
      </c>
      <c r="C363" s="161">
        <v>17088.02</v>
      </c>
      <c r="D363" s="20">
        <v>266559.75</v>
      </c>
    </row>
    <row r="364" spans="1:4" x14ac:dyDescent="0.25">
      <c r="A364" s="143" t="s">
        <v>818</v>
      </c>
      <c r="B364" s="7" t="s">
        <v>232</v>
      </c>
      <c r="C364" s="161">
        <v>0</v>
      </c>
      <c r="D364" s="20">
        <v>0</v>
      </c>
    </row>
    <row r="365" spans="1:4" x14ac:dyDescent="0.25">
      <c r="A365" s="143" t="s">
        <v>819</v>
      </c>
      <c r="B365" s="7" t="s">
        <v>233</v>
      </c>
      <c r="C365" s="161">
        <v>0</v>
      </c>
      <c r="D365" s="20">
        <v>204422.92</v>
      </c>
    </row>
    <row r="366" spans="1:4" x14ac:dyDescent="0.25">
      <c r="A366" s="142" t="s">
        <v>820</v>
      </c>
      <c r="B366" s="19" t="s">
        <v>234</v>
      </c>
      <c r="C366" s="161">
        <v>17088.02</v>
      </c>
      <c r="D366" s="20">
        <v>62136.83</v>
      </c>
    </row>
    <row r="367" spans="1:4" x14ac:dyDescent="0.25">
      <c r="A367" s="143" t="s">
        <v>1295</v>
      </c>
      <c r="B367" s="8" t="s">
        <v>1236</v>
      </c>
      <c r="C367" s="161">
        <v>0</v>
      </c>
      <c r="D367" s="20">
        <v>0</v>
      </c>
    </row>
    <row r="368" spans="1:4" x14ac:dyDescent="0.25">
      <c r="A368" s="143" t="s">
        <v>1296</v>
      </c>
      <c r="B368" s="8" t="s">
        <v>1237</v>
      </c>
      <c r="C368" s="161">
        <v>17088.02</v>
      </c>
      <c r="D368" s="20">
        <v>62136.83</v>
      </c>
    </row>
    <row r="369" spans="1:4" x14ac:dyDescent="0.25">
      <c r="A369" s="142" t="s">
        <v>821</v>
      </c>
      <c r="B369" s="13" t="s">
        <v>235</v>
      </c>
      <c r="C369" s="161">
        <v>311083.87</v>
      </c>
      <c r="D369" s="20">
        <v>361923.77</v>
      </c>
    </row>
    <row r="370" spans="1:4" x14ac:dyDescent="0.25">
      <c r="A370" s="143" t="s">
        <v>822</v>
      </c>
      <c r="B370" s="6" t="s">
        <v>236</v>
      </c>
      <c r="C370" s="161">
        <v>0</v>
      </c>
      <c r="D370" s="20">
        <v>0</v>
      </c>
    </row>
    <row r="371" spans="1:4" x14ac:dyDescent="0.25">
      <c r="A371" s="143" t="s">
        <v>823</v>
      </c>
      <c r="B371" s="6" t="s">
        <v>237</v>
      </c>
      <c r="C371" s="161">
        <v>0</v>
      </c>
      <c r="D371" s="20">
        <v>0</v>
      </c>
    </row>
    <row r="372" spans="1:4" x14ac:dyDescent="0.25">
      <c r="A372" s="142" t="s">
        <v>824</v>
      </c>
      <c r="B372" s="18" t="s">
        <v>238</v>
      </c>
      <c r="C372" s="161">
        <v>311083.87</v>
      </c>
      <c r="D372" s="20">
        <v>361923.77</v>
      </c>
    </row>
    <row r="373" spans="1:4" x14ac:dyDescent="0.25">
      <c r="A373" s="143" t="s">
        <v>825</v>
      </c>
      <c r="B373" s="7" t="s">
        <v>239</v>
      </c>
      <c r="C373" s="161">
        <v>3317.6</v>
      </c>
      <c r="D373" s="20">
        <v>8702.76</v>
      </c>
    </row>
    <row r="374" spans="1:4" x14ac:dyDescent="0.25">
      <c r="A374" s="143" t="s">
        <v>826</v>
      </c>
      <c r="B374" s="7" t="s">
        <v>240</v>
      </c>
      <c r="C374" s="161">
        <v>0</v>
      </c>
      <c r="D374" s="20">
        <v>0</v>
      </c>
    </row>
    <row r="375" spans="1:4" x14ac:dyDescent="0.25">
      <c r="A375" s="143" t="s">
        <v>827</v>
      </c>
      <c r="B375" s="7" t="s">
        <v>241</v>
      </c>
      <c r="C375" s="161">
        <v>0</v>
      </c>
      <c r="D375" s="20">
        <v>0</v>
      </c>
    </row>
    <row r="376" spans="1:4" x14ac:dyDescent="0.25">
      <c r="A376" s="143" t="s">
        <v>828</v>
      </c>
      <c r="B376" s="7" t="s">
        <v>242</v>
      </c>
      <c r="C376" s="161">
        <v>0</v>
      </c>
      <c r="D376" s="20">
        <v>0</v>
      </c>
    </row>
    <row r="377" spans="1:4" x14ac:dyDescent="0.25">
      <c r="A377" s="143" t="s">
        <v>829</v>
      </c>
      <c r="B377" s="7" t="s">
        <v>243</v>
      </c>
      <c r="C377" s="161">
        <v>307766.27</v>
      </c>
      <c r="D377" s="20">
        <v>353221.01</v>
      </c>
    </row>
    <row r="378" spans="1:4" x14ac:dyDescent="0.25">
      <c r="A378" s="143" t="s">
        <v>1366</v>
      </c>
      <c r="B378" s="7" t="s">
        <v>1115</v>
      </c>
      <c r="C378" s="161">
        <v>0</v>
      </c>
      <c r="D378" s="20">
        <v>0</v>
      </c>
    </row>
    <row r="379" spans="1:4" x14ac:dyDescent="0.25">
      <c r="A379" s="142" t="s">
        <v>830</v>
      </c>
      <c r="B379" s="18" t="s">
        <v>244</v>
      </c>
      <c r="C379" s="161">
        <v>0</v>
      </c>
      <c r="D379" s="20">
        <v>0</v>
      </c>
    </row>
    <row r="380" spans="1:4" x14ac:dyDescent="0.25">
      <c r="A380" s="143" t="s">
        <v>831</v>
      </c>
      <c r="B380" s="7" t="s">
        <v>245</v>
      </c>
      <c r="C380" s="161">
        <v>0</v>
      </c>
      <c r="D380" s="20">
        <v>0</v>
      </c>
    </row>
    <row r="381" spans="1:4" x14ac:dyDescent="0.25">
      <c r="A381" s="143" t="s">
        <v>832</v>
      </c>
      <c r="B381" s="7" t="s">
        <v>246</v>
      </c>
      <c r="C381" s="161">
        <v>0</v>
      </c>
      <c r="D381" s="20">
        <v>0</v>
      </c>
    </row>
    <row r="382" spans="1:4" x14ac:dyDescent="0.25">
      <c r="A382" s="143" t="s">
        <v>833</v>
      </c>
      <c r="B382" s="7" t="s">
        <v>247</v>
      </c>
      <c r="C382" s="161">
        <v>0</v>
      </c>
      <c r="D382" s="20">
        <v>0</v>
      </c>
    </row>
    <row r="383" spans="1:4" x14ac:dyDescent="0.25">
      <c r="A383" s="142" t="s">
        <v>834</v>
      </c>
      <c r="B383" s="13" t="s">
        <v>248</v>
      </c>
      <c r="C383" s="161">
        <v>39.770000000000003</v>
      </c>
      <c r="D383" s="20">
        <v>132.81</v>
      </c>
    </row>
    <row r="384" spans="1:4" x14ac:dyDescent="0.25">
      <c r="A384" s="143" t="s">
        <v>835</v>
      </c>
      <c r="B384" s="6" t="s">
        <v>249</v>
      </c>
      <c r="C384" s="161">
        <v>0</v>
      </c>
      <c r="D384" s="20">
        <v>0</v>
      </c>
    </row>
    <row r="385" spans="1:4" x14ac:dyDescent="0.25">
      <c r="A385" s="143" t="s">
        <v>836</v>
      </c>
      <c r="B385" s="6" t="s">
        <v>250</v>
      </c>
      <c r="C385" s="161">
        <v>39.770000000000003</v>
      </c>
      <c r="D385" s="20">
        <v>132.81</v>
      </c>
    </row>
    <row r="386" spans="1:4" x14ac:dyDescent="0.25">
      <c r="A386" s="142" t="s">
        <v>837</v>
      </c>
      <c r="B386" s="16" t="s">
        <v>251</v>
      </c>
      <c r="C386" s="161">
        <v>3618.36</v>
      </c>
      <c r="D386" s="20">
        <v>3618.36</v>
      </c>
    </row>
    <row r="387" spans="1:4" x14ac:dyDescent="0.25">
      <c r="A387" s="143" t="s">
        <v>838</v>
      </c>
      <c r="B387" s="5" t="s">
        <v>252</v>
      </c>
      <c r="C387" s="161">
        <v>0</v>
      </c>
      <c r="D387" s="20">
        <v>0</v>
      </c>
    </row>
    <row r="388" spans="1:4" x14ac:dyDescent="0.25">
      <c r="A388" s="143" t="s">
        <v>839</v>
      </c>
      <c r="B388" s="5" t="s">
        <v>253</v>
      </c>
      <c r="C388" s="161">
        <v>0</v>
      </c>
      <c r="D388" s="20">
        <v>0</v>
      </c>
    </row>
    <row r="389" spans="1:4" x14ac:dyDescent="0.25">
      <c r="A389" s="143" t="s">
        <v>840</v>
      </c>
      <c r="B389" s="5" t="s">
        <v>254</v>
      </c>
      <c r="C389" s="161">
        <v>0</v>
      </c>
      <c r="D389" s="20">
        <v>0</v>
      </c>
    </row>
    <row r="390" spans="1:4" x14ac:dyDescent="0.25">
      <c r="A390" s="143" t="s">
        <v>841</v>
      </c>
      <c r="B390" s="5" t="s">
        <v>255</v>
      </c>
      <c r="C390" s="161">
        <v>0</v>
      </c>
      <c r="D390" s="20">
        <v>0</v>
      </c>
    </row>
    <row r="391" spans="1:4" x14ac:dyDescent="0.25">
      <c r="A391" s="143" t="s">
        <v>842</v>
      </c>
      <c r="B391" s="5" t="s">
        <v>256</v>
      </c>
      <c r="C391" s="161">
        <v>3618.36</v>
      </c>
      <c r="D391" s="20">
        <v>3618.36</v>
      </c>
    </row>
    <row r="392" spans="1:4" x14ac:dyDescent="0.25">
      <c r="A392" s="143" t="s">
        <v>843</v>
      </c>
      <c r="B392" s="5" t="s">
        <v>257</v>
      </c>
      <c r="C392" s="161">
        <v>0</v>
      </c>
      <c r="D392" s="20">
        <v>0</v>
      </c>
    </row>
    <row r="393" spans="1:4" x14ac:dyDescent="0.25">
      <c r="A393" s="143" t="s">
        <v>844</v>
      </c>
      <c r="B393" s="5" t="s">
        <v>258</v>
      </c>
      <c r="C393" s="161">
        <v>0</v>
      </c>
      <c r="D393" s="20">
        <v>0</v>
      </c>
    </row>
    <row r="394" spans="1:4" x14ac:dyDescent="0.25">
      <c r="A394" s="142" t="s">
        <v>845</v>
      </c>
      <c r="B394" s="16" t="s">
        <v>259</v>
      </c>
      <c r="C394" s="161">
        <v>14233.88</v>
      </c>
      <c r="D394" s="20">
        <v>16540</v>
      </c>
    </row>
    <row r="395" spans="1:4" x14ac:dyDescent="0.25">
      <c r="A395" s="143" t="s">
        <v>846</v>
      </c>
      <c r="B395" s="5" t="s">
        <v>260</v>
      </c>
      <c r="C395" s="161">
        <v>12733.88</v>
      </c>
      <c r="D395" s="20">
        <v>15040</v>
      </c>
    </row>
    <row r="396" spans="1:4" x14ac:dyDescent="0.25">
      <c r="A396" s="142" t="s">
        <v>847</v>
      </c>
      <c r="B396" s="17" t="s">
        <v>261</v>
      </c>
      <c r="C396" s="161">
        <v>1500</v>
      </c>
      <c r="D396" s="20">
        <v>1500</v>
      </c>
    </row>
    <row r="397" spans="1:4" x14ac:dyDescent="0.25">
      <c r="A397" s="143" t="s">
        <v>848</v>
      </c>
      <c r="B397" s="2" t="s">
        <v>262</v>
      </c>
      <c r="C397" s="161">
        <v>0</v>
      </c>
      <c r="D397" s="20">
        <v>0</v>
      </c>
    </row>
    <row r="398" spans="1:4" x14ac:dyDescent="0.25">
      <c r="A398" s="143" t="s">
        <v>849</v>
      </c>
      <c r="B398" s="2" t="s">
        <v>263</v>
      </c>
      <c r="C398" s="161">
        <v>1500</v>
      </c>
      <c r="D398" s="20">
        <v>1500</v>
      </c>
    </row>
    <row r="399" spans="1:4" x14ac:dyDescent="0.25">
      <c r="A399" s="142" t="s">
        <v>850</v>
      </c>
      <c r="B399" s="17" t="s">
        <v>264</v>
      </c>
      <c r="C399" s="161">
        <v>0</v>
      </c>
      <c r="D399" s="20">
        <v>0</v>
      </c>
    </row>
    <row r="400" spans="1:4" x14ac:dyDescent="0.25">
      <c r="A400" s="143" t="s">
        <v>851</v>
      </c>
      <c r="B400" s="2" t="s">
        <v>265</v>
      </c>
      <c r="C400" s="161">
        <v>0</v>
      </c>
      <c r="D400" s="20">
        <v>0</v>
      </c>
    </row>
    <row r="401" spans="1:4" x14ac:dyDescent="0.25">
      <c r="A401" s="143" t="s">
        <v>852</v>
      </c>
      <c r="B401" s="2" t="s">
        <v>266</v>
      </c>
      <c r="C401" s="161">
        <v>0</v>
      </c>
      <c r="D401" s="20">
        <v>0</v>
      </c>
    </row>
    <row r="402" spans="1:4" x14ac:dyDescent="0.25">
      <c r="A402" s="143" t="s">
        <v>1367</v>
      </c>
      <c r="B402" s="5" t="s">
        <v>1116</v>
      </c>
      <c r="C402" s="161">
        <v>0</v>
      </c>
      <c r="D402" s="20">
        <v>0</v>
      </c>
    </row>
    <row r="403" spans="1:4" x14ac:dyDescent="0.25">
      <c r="A403" s="143" t="s">
        <v>853</v>
      </c>
      <c r="B403" s="5" t="s">
        <v>1117</v>
      </c>
      <c r="C403" s="161">
        <v>0</v>
      </c>
      <c r="D403" s="20">
        <v>0</v>
      </c>
    </row>
    <row r="404" spans="1:4" x14ac:dyDescent="0.25">
      <c r="A404" s="142" t="s">
        <v>854</v>
      </c>
      <c r="B404" s="16" t="s">
        <v>267</v>
      </c>
      <c r="C404" s="161">
        <v>2089719.52</v>
      </c>
      <c r="D404" s="20">
        <v>2065276.5099999998</v>
      </c>
    </row>
    <row r="405" spans="1:4" x14ac:dyDescent="0.25">
      <c r="A405" s="142" t="s">
        <v>855</v>
      </c>
      <c r="B405" s="17" t="s">
        <v>268</v>
      </c>
      <c r="C405" s="161">
        <v>667341.17999999993</v>
      </c>
      <c r="D405" s="20">
        <v>706449.85</v>
      </c>
    </row>
    <row r="406" spans="1:4" x14ac:dyDescent="0.25">
      <c r="A406" s="142" t="s">
        <v>856</v>
      </c>
      <c r="B406" s="13" t="s">
        <v>269</v>
      </c>
      <c r="C406" s="161">
        <v>40557.17</v>
      </c>
      <c r="D406" s="20">
        <v>25933.350000000002</v>
      </c>
    </row>
    <row r="407" spans="1:4" x14ac:dyDescent="0.25">
      <c r="A407" s="142" t="s">
        <v>857</v>
      </c>
      <c r="B407" s="18" t="s">
        <v>270</v>
      </c>
      <c r="C407" s="161">
        <v>36387.89</v>
      </c>
      <c r="D407" s="20">
        <v>25896.2</v>
      </c>
    </row>
    <row r="408" spans="1:4" x14ac:dyDescent="0.25">
      <c r="A408" s="143" t="s">
        <v>858</v>
      </c>
      <c r="B408" s="7" t="s">
        <v>271</v>
      </c>
      <c r="C408" s="161">
        <v>36387.89</v>
      </c>
      <c r="D408" s="20">
        <v>25896.2</v>
      </c>
    </row>
    <row r="409" spans="1:4" x14ac:dyDescent="0.25">
      <c r="A409" s="143" t="s">
        <v>859</v>
      </c>
      <c r="B409" s="7" t="s">
        <v>272</v>
      </c>
      <c r="C409" s="161">
        <v>0</v>
      </c>
      <c r="D409" s="20">
        <v>0</v>
      </c>
    </row>
    <row r="410" spans="1:4" x14ac:dyDescent="0.25">
      <c r="A410" s="143" t="s">
        <v>860</v>
      </c>
      <c r="B410" s="7" t="s">
        <v>273</v>
      </c>
      <c r="C410" s="161">
        <v>0</v>
      </c>
      <c r="D410" s="20">
        <v>0</v>
      </c>
    </row>
    <row r="411" spans="1:4" x14ac:dyDescent="0.25">
      <c r="A411" s="142" t="s">
        <v>861</v>
      </c>
      <c r="B411" s="18" t="s">
        <v>274</v>
      </c>
      <c r="C411" s="161">
        <v>4169.28</v>
      </c>
      <c r="D411" s="20">
        <v>37.15</v>
      </c>
    </row>
    <row r="412" spans="1:4" x14ac:dyDescent="0.25">
      <c r="A412" s="143" t="s">
        <v>862</v>
      </c>
      <c r="B412" s="7" t="s">
        <v>275</v>
      </c>
      <c r="C412" s="161">
        <v>4169.28</v>
      </c>
      <c r="D412" s="20">
        <v>37.15</v>
      </c>
    </row>
    <row r="413" spans="1:4" x14ac:dyDescent="0.25">
      <c r="A413" s="143" t="s">
        <v>863</v>
      </c>
      <c r="B413" s="7" t="s">
        <v>276</v>
      </c>
      <c r="C413" s="161">
        <v>0</v>
      </c>
      <c r="D413" s="20">
        <v>0</v>
      </c>
    </row>
    <row r="414" spans="1:4" x14ac:dyDescent="0.25">
      <c r="A414" s="143" t="s">
        <v>864</v>
      </c>
      <c r="B414" s="7" t="s">
        <v>277</v>
      </c>
      <c r="C414" s="161">
        <v>0</v>
      </c>
      <c r="D414" s="20">
        <v>0</v>
      </c>
    </row>
    <row r="415" spans="1:4" x14ac:dyDescent="0.25">
      <c r="A415" s="142" t="s">
        <v>865</v>
      </c>
      <c r="B415" s="13" t="s">
        <v>278</v>
      </c>
      <c r="C415" s="161">
        <v>626784.00999999989</v>
      </c>
      <c r="D415" s="20">
        <v>680516.5</v>
      </c>
    </row>
    <row r="416" spans="1:4" x14ac:dyDescent="0.25">
      <c r="A416" s="143" t="s">
        <v>866</v>
      </c>
      <c r="B416" s="6" t="s">
        <v>279</v>
      </c>
      <c r="C416" s="161">
        <v>626548.93999999994</v>
      </c>
      <c r="D416" s="20">
        <v>680516.5</v>
      </c>
    </row>
    <row r="417" spans="1:4" x14ac:dyDescent="0.25">
      <c r="A417" s="143" t="s">
        <v>867</v>
      </c>
      <c r="B417" s="6" t="s">
        <v>280</v>
      </c>
      <c r="C417" s="161">
        <v>235.07</v>
      </c>
      <c r="D417" s="20">
        <v>0</v>
      </c>
    </row>
    <row r="418" spans="1:4" x14ac:dyDescent="0.25">
      <c r="A418" s="143" t="s">
        <v>868</v>
      </c>
      <c r="B418" s="6" t="s">
        <v>281</v>
      </c>
      <c r="C418" s="161">
        <v>0</v>
      </c>
      <c r="D418" s="20">
        <v>0</v>
      </c>
    </row>
    <row r="419" spans="1:4" x14ac:dyDescent="0.25">
      <c r="A419" s="142" t="s">
        <v>869</v>
      </c>
      <c r="B419" s="17" t="s">
        <v>282</v>
      </c>
      <c r="C419" s="161">
        <v>0</v>
      </c>
      <c r="D419" s="20">
        <v>0</v>
      </c>
    </row>
    <row r="420" spans="1:4" x14ac:dyDescent="0.25">
      <c r="A420" s="142" t="s">
        <v>870</v>
      </c>
      <c r="B420" s="13" t="s">
        <v>283</v>
      </c>
      <c r="C420" s="161">
        <v>0</v>
      </c>
      <c r="D420" s="20">
        <v>0</v>
      </c>
    </row>
    <row r="421" spans="1:4" x14ac:dyDescent="0.25">
      <c r="A421" s="143" t="s">
        <v>871</v>
      </c>
      <c r="B421" s="6" t="s">
        <v>284</v>
      </c>
      <c r="C421" s="161">
        <v>0</v>
      </c>
      <c r="D421" s="20">
        <v>0</v>
      </c>
    </row>
    <row r="422" spans="1:4" x14ac:dyDescent="0.25">
      <c r="A422" s="143" t="s">
        <v>872</v>
      </c>
      <c r="B422" s="6" t="s">
        <v>285</v>
      </c>
      <c r="C422" s="161">
        <v>0</v>
      </c>
      <c r="D422" s="20">
        <v>0</v>
      </c>
    </row>
    <row r="423" spans="1:4" x14ac:dyDescent="0.25">
      <c r="A423" s="143" t="s">
        <v>873</v>
      </c>
      <c r="B423" s="6" t="s">
        <v>286</v>
      </c>
      <c r="C423" s="161">
        <v>0</v>
      </c>
      <c r="D423" s="20">
        <v>0</v>
      </c>
    </row>
    <row r="424" spans="1:4" x14ac:dyDescent="0.25">
      <c r="A424" s="142" t="s">
        <v>874</v>
      </c>
      <c r="B424" s="13" t="s">
        <v>287</v>
      </c>
      <c r="C424" s="161">
        <v>0</v>
      </c>
      <c r="D424" s="20">
        <v>0</v>
      </c>
    </row>
    <row r="425" spans="1:4" x14ac:dyDescent="0.25">
      <c r="A425" s="143" t="s">
        <v>875</v>
      </c>
      <c r="B425" s="6" t="s">
        <v>288</v>
      </c>
      <c r="C425" s="161">
        <v>0</v>
      </c>
      <c r="D425" s="20">
        <v>0</v>
      </c>
    </row>
    <row r="426" spans="1:4" x14ac:dyDescent="0.25">
      <c r="A426" s="143" t="s">
        <v>876</v>
      </c>
      <c r="B426" s="6" t="s">
        <v>289</v>
      </c>
      <c r="C426" s="161">
        <v>0</v>
      </c>
      <c r="D426" s="20">
        <v>0</v>
      </c>
    </row>
    <row r="427" spans="1:4" x14ac:dyDescent="0.25">
      <c r="A427" s="143" t="s">
        <v>877</v>
      </c>
      <c r="B427" s="6" t="s">
        <v>290</v>
      </c>
      <c r="C427" s="161">
        <v>0</v>
      </c>
      <c r="D427" s="20">
        <v>0</v>
      </c>
    </row>
    <row r="428" spans="1:4" x14ac:dyDescent="0.25">
      <c r="A428" s="142" t="s">
        <v>878</v>
      </c>
      <c r="B428" s="17" t="s">
        <v>291</v>
      </c>
      <c r="C428" s="161">
        <v>1185871.71</v>
      </c>
      <c r="D428" s="20">
        <v>1142966.6399999999</v>
      </c>
    </row>
    <row r="429" spans="1:4" x14ac:dyDescent="0.25">
      <c r="A429" s="142" t="s">
        <v>879</v>
      </c>
      <c r="B429" s="13" t="s">
        <v>292</v>
      </c>
      <c r="C429" s="161">
        <v>0</v>
      </c>
      <c r="D429" s="20">
        <v>0</v>
      </c>
    </row>
    <row r="430" spans="1:4" x14ac:dyDescent="0.25">
      <c r="A430" s="143" t="s">
        <v>880</v>
      </c>
      <c r="B430" s="6" t="s">
        <v>293</v>
      </c>
      <c r="C430" s="161">
        <v>0</v>
      </c>
      <c r="D430" s="20">
        <v>0</v>
      </c>
    </row>
    <row r="431" spans="1:4" x14ac:dyDescent="0.25">
      <c r="A431" s="143" t="s">
        <v>881</v>
      </c>
      <c r="B431" s="6" t="s">
        <v>294</v>
      </c>
      <c r="C431" s="161">
        <v>0</v>
      </c>
      <c r="D431" s="20">
        <v>0</v>
      </c>
    </row>
    <row r="432" spans="1:4" x14ac:dyDescent="0.25">
      <c r="A432" s="143" t="s">
        <v>882</v>
      </c>
      <c r="B432" s="6" t="s">
        <v>295</v>
      </c>
      <c r="C432" s="161">
        <v>0</v>
      </c>
      <c r="D432" s="20">
        <v>0</v>
      </c>
    </row>
    <row r="433" spans="1:4" x14ac:dyDescent="0.25">
      <c r="A433" s="142" t="s">
        <v>883</v>
      </c>
      <c r="B433" s="13" t="s">
        <v>296</v>
      </c>
      <c r="C433" s="161">
        <v>1185871.71</v>
      </c>
      <c r="D433" s="20">
        <v>1142966.6399999999</v>
      </c>
    </row>
    <row r="434" spans="1:4" x14ac:dyDescent="0.25">
      <c r="A434" s="143" t="s">
        <v>884</v>
      </c>
      <c r="B434" s="6" t="s">
        <v>297</v>
      </c>
      <c r="C434" s="161">
        <v>1135800.33</v>
      </c>
      <c r="D434" s="20">
        <v>1142951.2</v>
      </c>
    </row>
    <row r="435" spans="1:4" x14ac:dyDescent="0.25">
      <c r="A435" s="143" t="s">
        <v>885</v>
      </c>
      <c r="B435" s="6" t="s">
        <v>298</v>
      </c>
      <c r="C435" s="161">
        <v>50071.38</v>
      </c>
      <c r="D435" s="20">
        <v>15.44</v>
      </c>
    </row>
    <row r="436" spans="1:4" x14ac:dyDescent="0.25">
      <c r="A436" s="143" t="s">
        <v>886</v>
      </c>
      <c r="B436" s="6" t="s">
        <v>299</v>
      </c>
      <c r="C436" s="161">
        <v>0</v>
      </c>
      <c r="D436" s="20">
        <v>0</v>
      </c>
    </row>
    <row r="437" spans="1:4" x14ac:dyDescent="0.25">
      <c r="A437" s="142" t="s">
        <v>887</v>
      </c>
      <c r="B437" s="17" t="s">
        <v>300</v>
      </c>
      <c r="C437" s="161">
        <v>236506.63</v>
      </c>
      <c r="D437" s="20">
        <v>215860.02</v>
      </c>
    </row>
    <row r="438" spans="1:4" x14ac:dyDescent="0.25">
      <c r="A438" s="142" t="s">
        <v>888</v>
      </c>
      <c r="B438" s="13" t="s">
        <v>301</v>
      </c>
      <c r="C438" s="161">
        <v>0</v>
      </c>
      <c r="D438" s="20">
        <v>0</v>
      </c>
    </row>
    <row r="439" spans="1:4" x14ac:dyDescent="0.25">
      <c r="A439" s="143" t="s">
        <v>889</v>
      </c>
      <c r="B439" s="6" t="s">
        <v>302</v>
      </c>
      <c r="C439" s="161">
        <v>0</v>
      </c>
      <c r="D439" s="20">
        <v>0</v>
      </c>
    </row>
    <row r="440" spans="1:4" x14ac:dyDescent="0.25">
      <c r="A440" s="143" t="s">
        <v>890</v>
      </c>
      <c r="B440" s="6" t="s">
        <v>303</v>
      </c>
      <c r="C440" s="161">
        <v>0</v>
      </c>
      <c r="D440" s="20">
        <v>0</v>
      </c>
    </row>
    <row r="441" spans="1:4" x14ac:dyDescent="0.25">
      <c r="A441" s="143" t="s">
        <v>891</v>
      </c>
      <c r="B441" s="6" t="s">
        <v>304</v>
      </c>
      <c r="C441" s="161">
        <v>0</v>
      </c>
      <c r="D441" s="20">
        <v>0</v>
      </c>
    </row>
    <row r="442" spans="1:4" x14ac:dyDescent="0.25">
      <c r="A442" s="142" t="s">
        <v>892</v>
      </c>
      <c r="B442" s="13" t="s">
        <v>305</v>
      </c>
      <c r="C442" s="161">
        <v>236506.63</v>
      </c>
      <c r="D442" s="20">
        <v>215860.02</v>
      </c>
    </row>
    <row r="443" spans="1:4" x14ac:dyDescent="0.25">
      <c r="A443" s="143" t="s">
        <v>893</v>
      </c>
      <c r="B443" s="6" t="s">
        <v>306</v>
      </c>
      <c r="C443" s="161">
        <v>236506.63</v>
      </c>
      <c r="D443" s="20">
        <v>215860.02</v>
      </c>
    </row>
    <row r="444" spans="1:4" x14ac:dyDescent="0.25">
      <c r="A444" s="143" t="s">
        <v>894</v>
      </c>
      <c r="B444" s="6" t="s">
        <v>307</v>
      </c>
      <c r="C444" s="161">
        <v>0</v>
      </c>
      <c r="D444" s="20">
        <v>0</v>
      </c>
    </row>
    <row r="445" spans="1:4" x14ac:dyDescent="0.25">
      <c r="A445" s="143" t="s">
        <v>895</v>
      </c>
      <c r="B445" s="6" t="s">
        <v>308</v>
      </c>
      <c r="C445" s="161">
        <v>0</v>
      </c>
      <c r="D445" s="20">
        <v>0</v>
      </c>
    </row>
    <row r="446" spans="1:4" x14ac:dyDescent="0.25">
      <c r="A446" s="142" t="s">
        <v>896</v>
      </c>
      <c r="B446" s="16" t="s">
        <v>309</v>
      </c>
      <c r="C446" s="161">
        <v>94304.87</v>
      </c>
      <c r="D446" s="20">
        <v>213847.1</v>
      </c>
    </row>
    <row r="447" spans="1:4" x14ac:dyDescent="0.25">
      <c r="A447" s="143" t="s">
        <v>897</v>
      </c>
      <c r="B447" s="5" t="s">
        <v>310</v>
      </c>
      <c r="C447" s="161">
        <v>100</v>
      </c>
      <c r="D447" s="20">
        <v>95.47</v>
      </c>
    </row>
    <row r="448" spans="1:4" x14ac:dyDescent="0.25">
      <c r="A448" s="143" t="s">
        <v>898</v>
      </c>
      <c r="B448" s="5" t="s">
        <v>311</v>
      </c>
      <c r="C448" s="161">
        <v>0</v>
      </c>
      <c r="D448" s="20">
        <v>0</v>
      </c>
    </row>
    <row r="449" spans="1:4" x14ac:dyDescent="0.25">
      <c r="A449" s="142" t="s">
        <v>899</v>
      </c>
      <c r="B449" s="17" t="s">
        <v>312</v>
      </c>
      <c r="C449" s="161">
        <v>94204.87</v>
      </c>
      <c r="D449" s="20">
        <v>213751.63</v>
      </c>
    </row>
    <row r="450" spans="1:4" x14ac:dyDescent="0.25">
      <c r="A450" s="143" t="s">
        <v>900</v>
      </c>
      <c r="B450" s="2" t="s">
        <v>313</v>
      </c>
      <c r="C450" s="161">
        <v>94024.87</v>
      </c>
      <c r="D450" s="20">
        <v>96749.63</v>
      </c>
    </row>
    <row r="451" spans="1:4" x14ac:dyDescent="0.25">
      <c r="A451" s="143" t="s">
        <v>901</v>
      </c>
      <c r="B451" s="2" t="s">
        <v>314</v>
      </c>
      <c r="C451" s="161">
        <v>180</v>
      </c>
      <c r="D451" s="20">
        <v>117002</v>
      </c>
    </row>
    <row r="452" spans="1:4" x14ac:dyDescent="0.25">
      <c r="A452" s="143" t="s">
        <v>1368</v>
      </c>
      <c r="B452" s="2" t="s">
        <v>1118</v>
      </c>
      <c r="C452" s="161">
        <v>0</v>
      </c>
      <c r="D452" s="20">
        <v>0</v>
      </c>
    </row>
    <row r="453" spans="1:4" x14ac:dyDescent="0.25">
      <c r="A453" s="143" t="s">
        <v>1369</v>
      </c>
      <c r="B453" s="2" t="s">
        <v>1119</v>
      </c>
      <c r="C453" s="161">
        <v>0</v>
      </c>
      <c r="D453" s="20">
        <v>0</v>
      </c>
    </row>
    <row r="454" spans="1:4" x14ac:dyDescent="0.25">
      <c r="A454" s="142" t="s">
        <v>902</v>
      </c>
      <c r="B454" s="16" t="s">
        <v>315</v>
      </c>
      <c r="C454" s="161">
        <v>29462.18</v>
      </c>
      <c r="D454" s="20">
        <v>32430.809999999998</v>
      </c>
    </row>
    <row r="455" spans="1:4" x14ac:dyDescent="0.25">
      <c r="A455" s="142" t="s">
        <v>903</v>
      </c>
      <c r="B455" s="17" t="s">
        <v>316</v>
      </c>
      <c r="C455" s="161">
        <v>19718.53</v>
      </c>
      <c r="D455" s="20">
        <v>19718.53</v>
      </c>
    </row>
    <row r="456" spans="1:4" x14ac:dyDescent="0.25">
      <c r="A456" s="143" t="s">
        <v>1297</v>
      </c>
      <c r="B456" s="2" t="s">
        <v>1238</v>
      </c>
      <c r="C456" s="161">
        <v>0</v>
      </c>
      <c r="D456" s="20">
        <v>0</v>
      </c>
    </row>
    <row r="457" spans="1:4" x14ac:dyDescent="0.25">
      <c r="A457" s="143" t="s">
        <v>1298</v>
      </c>
      <c r="B457" s="2" t="s">
        <v>1239</v>
      </c>
      <c r="C457" s="161">
        <v>0</v>
      </c>
      <c r="D457" s="20">
        <v>0</v>
      </c>
    </row>
    <row r="458" spans="1:4" x14ac:dyDescent="0.25">
      <c r="A458" s="143" t="s">
        <v>1299</v>
      </c>
      <c r="B458" s="2" t="s">
        <v>1240</v>
      </c>
      <c r="C458" s="161">
        <v>0</v>
      </c>
      <c r="D458" s="20">
        <v>0</v>
      </c>
    </row>
    <row r="459" spans="1:4" x14ac:dyDescent="0.25">
      <c r="A459" s="143" t="s">
        <v>1300</v>
      </c>
      <c r="B459" s="2" t="s">
        <v>1241</v>
      </c>
      <c r="C459" s="161">
        <v>0</v>
      </c>
      <c r="D459" s="20">
        <v>0</v>
      </c>
    </row>
    <row r="460" spans="1:4" x14ac:dyDescent="0.25">
      <c r="A460" s="143" t="s">
        <v>1301</v>
      </c>
      <c r="B460" s="2" t="s">
        <v>1242</v>
      </c>
      <c r="C460" s="161">
        <v>19718.53</v>
      </c>
      <c r="D460" s="20">
        <v>19718.53</v>
      </c>
    </row>
    <row r="461" spans="1:4" x14ac:dyDescent="0.25">
      <c r="A461" s="143" t="s">
        <v>1302</v>
      </c>
      <c r="B461" s="2" t="s">
        <v>1243</v>
      </c>
      <c r="C461" s="161">
        <v>0</v>
      </c>
      <c r="D461" s="20">
        <v>0</v>
      </c>
    </row>
    <row r="462" spans="1:4" x14ac:dyDescent="0.25">
      <c r="A462" s="143" t="s">
        <v>1303</v>
      </c>
      <c r="B462" s="2" t="s">
        <v>1244</v>
      </c>
      <c r="C462" s="161">
        <v>0</v>
      </c>
      <c r="D462" s="20">
        <v>0</v>
      </c>
    </row>
    <row r="463" spans="1:4" x14ac:dyDescent="0.25">
      <c r="A463" s="142" t="s">
        <v>904</v>
      </c>
      <c r="B463" s="17" t="s">
        <v>317</v>
      </c>
      <c r="C463" s="161">
        <v>9743.65</v>
      </c>
      <c r="D463" s="20">
        <v>12712.279999999999</v>
      </c>
    </row>
    <row r="464" spans="1:4" x14ac:dyDescent="0.25">
      <c r="A464" s="142" t="s">
        <v>905</v>
      </c>
      <c r="B464" s="13" t="s">
        <v>1120</v>
      </c>
      <c r="C464" s="161">
        <v>4934.92</v>
      </c>
      <c r="D464" s="20">
        <v>4934.92</v>
      </c>
    </row>
    <row r="465" spans="1:4" x14ac:dyDescent="0.25">
      <c r="A465" s="142" t="s">
        <v>906</v>
      </c>
      <c r="B465" s="18" t="s">
        <v>1121</v>
      </c>
      <c r="C465" s="161">
        <v>0</v>
      </c>
      <c r="D465" s="20">
        <v>0</v>
      </c>
    </row>
    <row r="466" spans="1:4" x14ac:dyDescent="0.25">
      <c r="A466" s="143" t="s">
        <v>1310</v>
      </c>
      <c r="B466" s="7" t="s">
        <v>1245</v>
      </c>
      <c r="C466" s="161">
        <v>0</v>
      </c>
      <c r="D466" s="20">
        <v>0</v>
      </c>
    </row>
    <row r="467" spans="1:4" x14ac:dyDescent="0.25">
      <c r="A467" s="143" t="s">
        <v>1311</v>
      </c>
      <c r="B467" s="7" t="s">
        <v>1246</v>
      </c>
      <c r="C467" s="161">
        <v>0</v>
      </c>
      <c r="D467" s="20">
        <v>0</v>
      </c>
    </row>
    <row r="468" spans="1:4" x14ac:dyDescent="0.25">
      <c r="A468" s="142" t="s">
        <v>907</v>
      </c>
      <c r="B468" s="18" t="s">
        <v>1122</v>
      </c>
      <c r="C468" s="161">
        <v>4934.92</v>
      </c>
      <c r="D468" s="20">
        <v>4934.92</v>
      </c>
    </row>
    <row r="469" spans="1:4" x14ac:dyDescent="0.25">
      <c r="A469" s="143" t="s">
        <v>1312</v>
      </c>
      <c r="B469" s="7" t="s">
        <v>1247</v>
      </c>
      <c r="C469" s="161">
        <v>4934.92</v>
      </c>
      <c r="D469" s="20">
        <v>4934.92</v>
      </c>
    </row>
    <row r="470" spans="1:4" x14ac:dyDescent="0.25">
      <c r="A470" s="143" t="s">
        <v>1313</v>
      </c>
      <c r="B470" s="7" t="s">
        <v>1248</v>
      </c>
      <c r="C470" s="161">
        <v>0</v>
      </c>
      <c r="D470" s="20">
        <v>0</v>
      </c>
    </row>
    <row r="471" spans="1:4" x14ac:dyDescent="0.25">
      <c r="A471" s="142" t="s">
        <v>908</v>
      </c>
      <c r="B471" s="13" t="s">
        <v>1123</v>
      </c>
      <c r="C471" s="161">
        <v>4808.7299999999996</v>
      </c>
      <c r="D471" s="20">
        <v>7777.36</v>
      </c>
    </row>
    <row r="472" spans="1:4" x14ac:dyDescent="0.25">
      <c r="A472" s="142" t="s">
        <v>1304</v>
      </c>
      <c r="B472" s="18" t="s">
        <v>1249</v>
      </c>
      <c r="C472" s="161">
        <v>0</v>
      </c>
      <c r="D472" s="20">
        <v>0</v>
      </c>
    </row>
    <row r="473" spans="1:4" x14ac:dyDescent="0.25">
      <c r="A473" s="143" t="s">
        <v>1305</v>
      </c>
      <c r="B473" s="7" t="s">
        <v>1250</v>
      </c>
      <c r="C473" s="161">
        <v>0</v>
      </c>
      <c r="D473" s="20">
        <v>0</v>
      </c>
    </row>
    <row r="474" spans="1:4" x14ac:dyDescent="0.25">
      <c r="A474" s="143" t="s">
        <v>1306</v>
      </c>
      <c r="B474" s="7" t="s">
        <v>1251</v>
      </c>
      <c r="C474" s="161">
        <v>0</v>
      </c>
      <c r="D474" s="20">
        <v>0</v>
      </c>
    </row>
    <row r="475" spans="1:4" x14ac:dyDescent="0.25">
      <c r="A475" s="143" t="s">
        <v>1307</v>
      </c>
      <c r="B475" s="6" t="s">
        <v>1252</v>
      </c>
      <c r="C475" s="161">
        <v>0</v>
      </c>
      <c r="D475" s="20">
        <v>0</v>
      </c>
    </row>
    <row r="476" spans="1:4" x14ac:dyDescent="0.25">
      <c r="A476" s="143" t="s">
        <v>1308</v>
      </c>
      <c r="B476" s="6" t="s">
        <v>1253</v>
      </c>
      <c r="C476" s="161">
        <v>0</v>
      </c>
      <c r="D476" s="20">
        <v>1079.8800000000001</v>
      </c>
    </row>
    <row r="477" spans="1:4" x14ac:dyDescent="0.25">
      <c r="A477" s="143" t="s">
        <v>1309</v>
      </c>
      <c r="B477" s="6" t="s">
        <v>1254</v>
      </c>
      <c r="C477" s="161">
        <v>4688.75</v>
      </c>
      <c r="D477" s="20">
        <v>6577.5</v>
      </c>
    </row>
    <row r="478" spans="1:4" x14ac:dyDescent="0.25">
      <c r="A478" s="143" t="s">
        <v>1314</v>
      </c>
      <c r="B478" s="6" t="s">
        <v>1255</v>
      </c>
      <c r="C478" s="161">
        <v>119.98</v>
      </c>
      <c r="D478" s="20">
        <v>119.98</v>
      </c>
    </row>
    <row r="479" spans="1:4" x14ac:dyDescent="0.25">
      <c r="A479" s="143" t="s">
        <v>1315</v>
      </c>
      <c r="B479" s="6" t="s">
        <v>1256</v>
      </c>
      <c r="C479" s="161">
        <v>0</v>
      </c>
      <c r="D479" s="20">
        <v>0</v>
      </c>
    </row>
    <row r="480" spans="1:4" x14ac:dyDescent="0.25">
      <c r="A480" s="142" t="s">
        <v>909</v>
      </c>
      <c r="B480" s="16" t="s">
        <v>1124</v>
      </c>
      <c r="C480" s="161">
        <v>0</v>
      </c>
      <c r="D480" s="20">
        <v>0</v>
      </c>
    </row>
    <row r="481" spans="1:4" x14ac:dyDescent="0.25">
      <c r="A481" s="143" t="s">
        <v>910</v>
      </c>
      <c r="B481" s="5" t="s">
        <v>1125</v>
      </c>
      <c r="C481" s="161">
        <v>0</v>
      </c>
      <c r="D481" s="20">
        <v>0</v>
      </c>
    </row>
    <row r="482" spans="1:4" x14ac:dyDescent="0.25">
      <c r="A482" s="142" t="s">
        <v>911</v>
      </c>
      <c r="B482" s="17" t="s">
        <v>1126</v>
      </c>
      <c r="C482" s="161">
        <v>0</v>
      </c>
      <c r="D482" s="20">
        <v>0</v>
      </c>
    </row>
    <row r="483" spans="1:4" x14ac:dyDescent="0.25">
      <c r="A483" s="143" t="s">
        <v>1316</v>
      </c>
      <c r="B483" s="2" t="s">
        <v>1257</v>
      </c>
      <c r="C483" s="161">
        <v>0</v>
      </c>
      <c r="D483" s="20">
        <v>0</v>
      </c>
    </row>
    <row r="484" spans="1:4" x14ac:dyDescent="0.25">
      <c r="A484" s="143" t="s">
        <v>1317</v>
      </c>
      <c r="B484" s="2" t="s">
        <v>1258</v>
      </c>
      <c r="C484" s="161">
        <v>0</v>
      </c>
      <c r="D484" s="20">
        <v>0</v>
      </c>
    </row>
    <row r="485" spans="1:4" x14ac:dyDescent="0.25">
      <c r="A485" s="142" t="s">
        <v>912</v>
      </c>
      <c r="B485" s="16" t="s">
        <v>1127</v>
      </c>
      <c r="C485" s="161">
        <v>0</v>
      </c>
      <c r="D485" s="20">
        <v>0</v>
      </c>
    </row>
    <row r="486" spans="1:4" x14ac:dyDescent="0.25">
      <c r="A486" s="142" t="s">
        <v>913</v>
      </c>
      <c r="B486" s="17" t="s">
        <v>1128</v>
      </c>
      <c r="C486" s="161">
        <v>0</v>
      </c>
      <c r="D486" s="20">
        <v>0</v>
      </c>
    </row>
    <row r="487" spans="1:4" x14ac:dyDescent="0.25">
      <c r="A487" s="143" t="s">
        <v>914</v>
      </c>
      <c r="B487" s="2" t="s">
        <v>1129</v>
      </c>
      <c r="C487" s="161">
        <v>0</v>
      </c>
      <c r="D487" s="20">
        <v>0</v>
      </c>
    </row>
    <row r="488" spans="1:4" x14ac:dyDescent="0.25">
      <c r="A488" s="143" t="s">
        <v>915</v>
      </c>
      <c r="B488" s="2" t="s">
        <v>1130</v>
      </c>
      <c r="C488" s="161">
        <v>0</v>
      </c>
      <c r="D488" s="20">
        <v>0</v>
      </c>
    </row>
    <row r="489" spans="1:4" x14ac:dyDescent="0.25">
      <c r="A489" s="143" t="s">
        <v>916</v>
      </c>
      <c r="B489" s="2" t="s">
        <v>1131</v>
      </c>
      <c r="C489" s="161">
        <v>0</v>
      </c>
      <c r="D489" s="20">
        <v>0</v>
      </c>
    </row>
    <row r="490" spans="1:4" x14ac:dyDescent="0.25">
      <c r="A490" s="143" t="s">
        <v>917</v>
      </c>
      <c r="B490" s="2" t="s">
        <v>1132</v>
      </c>
      <c r="C490" s="161">
        <v>0</v>
      </c>
      <c r="D490" s="20">
        <v>0</v>
      </c>
    </row>
    <row r="491" spans="1:4" x14ac:dyDescent="0.25">
      <c r="A491" s="143" t="s">
        <v>918</v>
      </c>
      <c r="B491" s="2" t="s">
        <v>1133</v>
      </c>
      <c r="C491" s="161">
        <v>0</v>
      </c>
      <c r="D491" s="20">
        <v>0</v>
      </c>
    </row>
    <row r="492" spans="1:4" x14ac:dyDescent="0.25">
      <c r="A492" s="143" t="s">
        <v>919</v>
      </c>
      <c r="B492" s="2" t="s">
        <v>1134</v>
      </c>
      <c r="C492" s="161">
        <v>0</v>
      </c>
      <c r="D492" s="20">
        <v>0</v>
      </c>
    </row>
    <row r="493" spans="1:4" x14ac:dyDescent="0.25">
      <c r="A493" s="143" t="s">
        <v>920</v>
      </c>
      <c r="B493" s="2" t="s">
        <v>1135</v>
      </c>
      <c r="C493" s="161">
        <v>0</v>
      </c>
      <c r="D493" s="20">
        <v>0</v>
      </c>
    </row>
    <row r="494" spans="1:4" x14ac:dyDescent="0.25">
      <c r="A494" s="143" t="s">
        <v>921</v>
      </c>
      <c r="B494" s="2" t="s">
        <v>1136</v>
      </c>
      <c r="C494" s="161">
        <v>0</v>
      </c>
      <c r="D494" s="20">
        <v>0</v>
      </c>
    </row>
    <row r="495" spans="1:4" x14ac:dyDescent="0.25">
      <c r="A495" s="142" t="s">
        <v>922</v>
      </c>
      <c r="B495" s="17" t="s">
        <v>1137</v>
      </c>
      <c r="C495" s="161">
        <v>0</v>
      </c>
      <c r="D495" s="20">
        <v>0</v>
      </c>
    </row>
    <row r="496" spans="1:4" x14ac:dyDescent="0.25">
      <c r="A496" s="143" t="s">
        <v>923</v>
      </c>
      <c r="B496" s="2" t="s">
        <v>1138</v>
      </c>
      <c r="C496" s="161">
        <v>0</v>
      </c>
      <c r="D496" s="20">
        <v>0</v>
      </c>
    </row>
    <row r="497" spans="1:4" x14ac:dyDescent="0.25">
      <c r="A497" s="143" t="s">
        <v>924</v>
      </c>
      <c r="B497" s="2" t="s">
        <v>1139</v>
      </c>
      <c r="C497" s="161">
        <v>0</v>
      </c>
      <c r="D497" s="20">
        <v>0</v>
      </c>
    </row>
    <row r="498" spans="1:4" x14ac:dyDescent="0.25">
      <c r="A498" s="143" t="s">
        <v>925</v>
      </c>
      <c r="B498" s="2" t="s">
        <v>1140</v>
      </c>
      <c r="C498" s="161">
        <v>0</v>
      </c>
      <c r="D498" s="20">
        <v>0</v>
      </c>
    </row>
    <row r="499" spans="1:4" x14ac:dyDescent="0.25">
      <c r="A499" s="143" t="s">
        <v>926</v>
      </c>
      <c r="B499" s="2" t="s">
        <v>1141</v>
      </c>
      <c r="C499" s="161">
        <v>0</v>
      </c>
      <c r="D499" s="20">
        <v>0</v>
      </c>
    </row>
    <row r="500" spans="1:4" x14ac:dyDescent="0.25">
      <c r="A500" s="143" t="s">
        <v>927</v>
      </c>
      <c r="B500" s="2" t="s">
        <v>1142</v>
      </c>
      <c r="C500" s="161">
        <v>0</v>
      </c>
      <c r="D500" s="20">
        <v>0</v>
      </c>
    </row>
    <row r="501" spans="1:4" x14ac:dyDescent="0.25">
      <c r="A501" s="143" t="s">
        <v>928</v>
      </c>
      <c r="B501" s="2" t="s">
        <v>1143</v>
      </c>
      <c r="C501" s="161">
        <v>0</v>
      </c>
      <c r="D501" s="20">
        <v>0</v>
      </c>
    </row>
    <row r="502" spans="1:4" x14ac:dyDescent="0.25">
      <c r="A502" s="142" t="s">
        <v>929</v>
      </c>
      <c r="B502" s="16" t="s">
        <v>1144</v>
      </c>
      <c r="C502" s="161">
        <v>2456338.08</v>
      </c>
      <c r="D502" s="20">
        <v>716876.79</v>
      </c>
    </row>
    <row r="503" spans="1:4" x14ac:dyDescent="0.25">
      <c r="A503" s="142" t="s">
        <v>930</v>
      </c>
      <c r="B503" s="17" t="s">
        <v>1145</v>
      </c>
      <c r="C503" s="161">
        <v>0</v>
      </c>
      <c r="D503" s="20">
        <v>0</v>
      </c>
    </row>
    <row r="504" spans="1:4" x14ac:dyDescent="0.25">
      <c r="A504" s="143" t="s">
        <v>931</v>
      </c>
      <c r="B504" s="2" t="s">
        <v>1146</v>
      </c>
      <c r="C504" s="161">
        <v>0</v>
      </c>
      <c r="D504" s="20">
        <v>0</v>
      </c>
    </row>
    <row r="505" spans="1:4" x14ac:dyDescent="0.25">
      <c r="A505" s="143" t="s">
        <v>932</v>
      </c>
      <c r="B505" s="2" t="s">
        <v>1147</v>
      </c>
      <c r="C505" s="161">
        <v>0</v>
      </c>
      <c r="D505" s="20">
        <v>0</v>
      </c>
    </row>
    <row r="506" spans="1:4" x14ac:dyDescent="0.25">
      <c r="A506" s="143" t="s">
        <v>933</v>
      </c>
      <c r="B506" s="2" t="s">
        <v>1148</v>
      </c>
      <c r="C506" s="161">
        <v>0</v>
      </c>
      <c r="D506" s="20">
        <v>0</v>
      </c>
    </row>
    <row r="507" spans="1:4" x14ac:dyDescent="0.25">
      <c r="A507" s="143" t="s">
        <v>934</v>
      </c>
      <c r="B507" s="2" t="s">
        <v>1149</v>
      </c>
      <c r="C507" s="161">
        <v>0</v>
      </c>
      <c r="D507" s="20">
        <v>0</v>
      </c>
    </row>
    <row r="508" spans="1:4" x14ac:dyDescent="0.25">
      <c r="A508" s="143" t="s">
        <v>1370</v>
      </c>
      <c r="B508" s="2" t="s">
        <v>1150</v>
      </c>
      <c r="C508" s="161">
        <v>0</v>
      </c>
      <c r="D508" s="20">
        <v>0</v>
      </c>
    </row>
    <row r="509" spans="1:4" x14ac:dyDescent="0.25">
      <c r="A509" s="143" t="s">
        <v>935</v>
      </c>
      <c r="B509" s="2" t="s">
        <v>1151</v>
      </c>
      <c r="C509" s="161">
        <v>0</v>
      </c>
      <c r="D509" s="20">
        <v>0</v>
      </c>
    </row>
    <row r="510" spans="1:4" x14ac:dyDescent="0.25">
      <c r="A510" s="143" t="s">
        <v>1319</v>
      </c>
      <c r="B510" s="2" t="s">
        <v>1152</v>
      </c>
      <c r="C510" s="161">
        <v>0</v>
      </c>
      <c r="D510" s="20">
        <v>0</v>
      </c>
    </row>
    <row r="511" spans="1:4" x14ac:dyDescent="0.25">
      <c r="A511" s="143" t="s">
        <v>936</v>
      </c>
      <c r="B511" s="5" t="s">
        <v>1153</v>
      </c>
      <c r="C511" s="161">
        <v>0</v>
      </c>
      <c r="D511" s="20">
        <v>0</v>
      </c>
    </row>
    <row r="512" spans="1:4" x14ac:dyDescent="0.25">
      <c r="A512" s="142" t="s">
        <v>937</v>
      </c>
      <c r="B512" s="17" t="s">
        <v>1154</v>
      </c>
      <c r="C512" s="161">
        <v>2456247.59</v>
      </c>
      <c r="D512" s="20">
        <v>716876.79</v>
      </c>
    </row>
    <row r="513" spans="1:4" x14ac:dyDescent="0.25">
      <c r="A513" s="143" t="s">
        <v>1371</v>
      </c>
      <c r="B513" s="2" t="s">
        <v>1155</v>
      </c>
      <c r="C513" s="161">
        <v>0</v>
      </c>
      <c r="D513" s="20">
        <v>0</v>
      </c>
    </row>
    <row r="514" spans="1:4" x14ac:dyDescent="0.25">
      <c r="A514" s="143" t="s">
        <v>938</v>
      </c>
      <c r="B514" s="2" t="s">
        <v>1156</v>
      </c>
      <c r="C514" s="161">
        <v>1572778.02</v>
      </c>
      <c r="D514" s="20">
        <v>504444.32</v>
      </c>
    </row>
    <row r="515" spans="1:4" x14ac:dyDescent="0.25">
      <c r="A515" s="142" t="s">
        <v>939</v>
      </c>
      <c r="B515" s="13" t="s">
        <v>1157</v>
      </c>
      <c r="C515" s="161">
        <v>883469.57</v>
      </c>
      <c r="D515" s="20">
        <v>212432.47</v>
      </c>
    </row>
    <row r="516" spans="1:4" x14ac:dyDescent="0.25">
      <c r="A516" s="143" t="s">
        <v>1318</v>
      </c>
      <c r="B516" s="6" t="s">
        <v>1259</v>
      </c>
      <c r="C516" s="161">
        <v>0</v>
      </c>
      <c r="D516" s="20">
        <v>0</v>
      </c>
    </row>
    <row r="517" spans="1:4" x14ac:dyDescent="0.25">
      <c r="A517" s="143" t="s">
        <v>1372</v>
      </c>
      <c r="B517" s="6" t="s">
        <v>1260</v>
      </c>
      <c r="C517" s="161">
        <v>883469.57</v>
      </c>
      <c r="D517" s="20">
        <v>212432.47</v>
      </c>
    </row>
    <row r="518" spans="1:4" x14ac:dyDescent="0.25">
      <c r="A518" s="143" t="s">
        <v>940</v>
      </c>
      <c r="B518" s="2" t="s">
        <v>1158</v>
      </c>
      <c r="C518" s="161">
        <v>0</v>
      </c>
      <c r="D518" s="20">
        <v>0</v>
      </c>
    </row>
    <row r="519" spans="1:4" x14ac:dyDescent="0.25">
      <c r="A519" s="143" t="s">
        <v>941</v>
      </c>
      <c r="B519" s="2" t="s">
        <v>1159</v>
      </c>
      <c r="C519" s="161">
        <v>0</v>
      </c>
      <c r="D519" s="20">
        <v>0</v>
      </c>
    </row>
    <row r="520" spans="1:4" x14ac:dyDescent="0.25">
      <c r="A520" s="143" t="s">
        <v>1373</v>
      </c>
      <c r="B520" s="2" t="s">
        <v>1160</v>
      </c>
      <c r="C520" s="161">
        <v>0</v>
      </c>
      <c r="D520" s="20">
        <v>0</v>
      </c>
    </row>
    <row r="521" spans="1:4" x14ac:dyDescent="0.25">
      <c r="A521" s="142" t="s">
        <v>942</v>
      </c>
      <c r="B521" s="17" t="s">
        <v>1161</v>
      </c>
      <c r="C521" s="161">
        <v>90.49</v>
      </c>
      <c r="D521" s="20">
        <v>0</v>
      </c>
    </row>
    <row r="522" spans="1:4" x14ac:dyDescent="0.25">
      <c r="A522" s="143" t="s">
        <v>943</v>
      </c>
      <c r="B522" s="2" t="s">
        <v>1162</v>
      </c>
      <c r="C522" s="161">
        <v>0</v>
      </c>
      <c r="D522" s="20">
        <v>0</v>
      </c>
    </row>
    <row r="523" spans="1:4" x14ac:dyDescent="0.25">
      <c r="A523" s="143" t="s">
        <v>944</v>
      </c>
      <c r="B523" s="2" t="s">
        <v>1163</v>
      </c>
      <c r="C523" s="161">
        <v>0</v>
      </c>
      <c r="D523" s="20">
        <v>0</v>
      </c>
    </row>
    <row r="524" spans="1:4" x14ac:dyDescent="0.25">
      <c r="A524" s="143" t="s">
        <v>945</v>
      </c>
      <c r="B524" s="2" t="s">
        <v>1164</v>
      </c>
      <c r="C524" s="161">
        <v>0</v>
      </c>
      <c r="D524" s="20">
        <v>0</v>
      </c>
    </row>
    <row r="525" spans="1:4" x14ac:dyDescent="0.25">
      <c r="A525" s="143" t="s">
        <v>946</v>
      </c>
      <c r="B525" s="2" t="s">
        <v>1165</v>
      </c>
      <c r="C525" s="161">
        <v>0</v>
      </c>
      <c r="D525" s="20">
        <v>0</v>
      </c>
    </row>
    <row r="526" spans="1:4" x14ac:dyDescent="0.25">
      <c r="A526" s="143" t="s">
        <v>947</v>
      </c>
      <c r="B526" s="2" t="s">
        <v>1166</v>
      </c>
      <c r="C526" s="161">
        <v>0</v>
      </c>
      <c r="D526" s="20">
        <v>0</v>
      </c>
    </row>
    <row r="527" spans="1:4" x14ac:dyDescent="0.25">
      <c r="A527" s="143" t="s">
        <v>1321</v>
      </c>
      <c r="B527" s="2" t="s">
        <v>1167</v>
      </c>
      <c r="C527" s="161">
        <v>0</v>
      </c>
      <c r="D527" s="20">
        <v>0</v>
      </c>
    </row>
    <row r="528" spans="1:4" x14ac:dyDescent="0.25">
      <c r="A528" s="143" t="s">
        <v>1374</v>
      </c>
      <c r="B528" s="2" t="s">
        <v>1168</v>
      </c>
      <c r="C528" s="161">
        <v>0</v>
      </c>
      <c r="D528" s="20">
        <v>0</v>
      </c>
    </row>
    <row r="529" spans="1:4" x14ac:dyDescent="0.25">
      <c r="A529" s="143" t="s">
        <v>1320</v>
      </c>
      <c r="B529" s="2" t="s">
        <v>1169</v>
      </c>
      <c r="C529" s="161">
        <v>0</v>
      </c>
      <c r="D529" s="20">
        <v>0</v>
      </c>
    </row>
    <row r="530" spans="1:4" x14ac:dyDescent="0.25">
      <c r="A530" s="143" t="s">
        <v>1375</v>
      </c>
      <c r="B530" s="2" t="s">
        <v>1170</v>
      </c>
      <c r="C530" s="161">
        <v>90.49</v>
      </c>
      <c r="D530" s="20">
        <v>0</v>
      </c>
    </row>
    <row r="531" spans="1:4" x14ac:dyDescent="0.25">
      <c r="A531" s="143" t="s">
        <v>948</v>
      </c>
      <c r="B531" s="2" t="s">
        <v>1171</v>
      </c>
      <c r="C531" s="161">
        <v>0</v>
      </c>
      <c r="D531" s="20">
        <v>0</v>
      </c>
    </row>
    <row r="532" spans="1:4" x14ac:dyDescent="0.25">
      <c r="A532" s="142" t="s">
        <v>949</v>
      </c>
      <c r="B532" s="15" t="s">
        <v>318</v>
      </c>
      <c r="C532" s="161">
        <v>388.73</v>
      </c>
      <c r="D532" s="20">
        <v>189.19</v>
      </c>
    </row>
    <row r="533" spans="1:4" x14ac:dyDescent="0.25">
      <c r="A533" s="142" t="s">
        <v>950</v>
      </c>
      <c r="B533" s="16" t="s">
        <v>319</v>
      </c>
      <c r="C533" s="161">
        <v>0</v>
      </c>
      <c r="D533" s="20">
        <v>0</v>
      </c>
    </row>
    <row r="534" spans="1:4" x14ac:dyDescent="0.25">
      <c r="A534" s="143" t="s">
        <v>951</v>
      </c>
      <c r="B534" s="5" t="s">
        <v>320</v>
      </c>
      <c r="C534" s="161">
        <v>0</v>
      </c>
      <c r="D534" s="20">
        <v>0</v>
      </c>
    </row>
    <row r="535" spans="1:4" x14ac:dyDescent="0.25">
      <c r="A535" s="143" t="s">
        <v>952</v>
      </c>
      <c r="B535" s="5" t="s">
        <v>321</v>
      </c>
      <c r="C535" s="161">
        <v>0</v>
      </c>
      <c r="D535" s="20">
        <v>0</v>
      </c>
    </row>
    <row r="536" spans="1:4" x14ac:dyDescent="0.25">
      <c r="A536" s="143" t="s">
        <v>953</v>
      </c>
      <c r="B536" s="5" t="s">
        <v>322</v>
      </c>
      <c r="C536" s="161">
        <v>0</v>
      </c>
      <c r="D536" s="20">
        <v>0</v>
      </c>
    </row>
    <row r="537" spans="1:4" x14ac:dyDescent="0.25">
      <c r="A537" s="142" t="s">
        <v>954</v>
      </c>
      <c r="B537" s="16" t="s">
        <v>323</v>
      </c>
      <c r="C537" s="161">
        <v>388.73</v>
      </c>
      <c r="D537" s="20">
        <v>189.19</v>
      </c>
    </row>
    <row r="538" spans="1:4" x14ac:dyDescent="0.25">
      <c r="A538" s="143" t="s">
        <v>955</v>
      </c>
      <c r="B538" s="5" t="s">
        <v>324</v>
      </c>
      <c r="C538" s="161">
        <v>0</v>
      </c>
      <c r="D538" s="20">
        <v>0</v>
      </c>
    </row>
    <row r="539" spans="1:4" x14ac:dyDescent="0.25">
      <c r="A539" s="143" t="s">
        <v>956</v>
      </c>
      <c r="B539" s="5" t="s">
        <v>325</v>
      </c>
      <c r="C539" s="161">
        <v>0</v>
      </c>
      <c r="D539" s="20">
        <v>0</v>
      </c>
    </row>
    <row r="540" spans="1:4" x14ac:dyDescent="0.25">
      <c r="A540" s="143" t="s">
        <v>957</v>
      </c>
      <c r="B540" s="5" t="s">
        <v>326</v>
      </c>
      <c r="C540" s="161">
        <v>0</v>
      </c>
      <c r="D540" s="20">
        <v>0</v>
      </c>
    </row>
    <row r="541" spans="1:4" x14ac:dyDescent="0.25">
      <c r="A541" s="143" t="s">
        <v>958</v>
      </c>
      <c r="B541" s="5" t="s">
        <v>327</v>
      </c>
      <c r="C541" s="161">
        <v>388.73</v>
      </c>
      <c r="D541" s="20">
        <v>189.19</v>
      </c>
    </row>
    <row r="542" spans="1:4" x14ac:dyDescent="0.25">
      <c r="A542" s="143" t="s">
        <v>959</v>
      </c>
      <c r="B542" s="5" t="s">
        <v>328</v>
      </c>
      <c r="C542" s="161">
        <v>0</v>
      </c>
      <c r="D542" s="20">
        <v>0</v>
      </c>
    </row>
    <row r="543" spans="1:4" x14ac:dyDescent="0.25">
      <c r="A543" s="142" t="s">
        <v>960</v>
      </c>
      <c r="B543" s="16" t="s">
        <v>329</v>
      </c>
      <c r="C543" s="161">
        <v>0</v>
      </c>
      <c r="D543" s="20">
        <v>0</v>
      </c>
    </row>
    <row r="544" spans="1:4" x14ac:dyDescent="0.25">
      <c r="A544" s="143" t="s">
        <v>961</v>
      </c>
      <c r="B544" s="5" t="s">
        <v>330</v>
      </c>
      <c r="C544" s="161">
        <v>0</v>
      </c>
      <c r="D544" s="20">
        <v>0</v>
      </c>
    </row>
    <row r="545" spans="1:4" x14ac:dyDescent="0.25">
      <c r="A545" s="143" t="s">
        <v>962</v>
      </c>
      <c r="B545" s="5" t="s">
        <v>331</v>
      </c>
      <c r="C545" s="161">
        <v>0</v>
      </c>
      <c r="D545" s="20">
        <v>0</v>
      </c>
    </row>
    <row r="546" spans="1:4" x14ac:dyDescent="0.25">
      <c r="A546" s="143" t="s">
        <v>963</v>
      </c>
      <c r="B546" s="5" t="s">
        <v>332</v>
      </c>
      <c r="C546" s="161">
        <v>0</v>
      </c>
      <c r="D546" s="20">
        <v>0</v>
      </c>
    </row>
    <row r="547" spans="1:4" x14ac:dyDescent="0.25">
      <c r="A547" s="142" t="s">
        <v>964</v>
      </c>
      <c r="B547" s="16" t="s">
        <v>333</v>
      </c>
      <c r="C547" s="161">
        <v>0</v>
      </c>
      <c r="D547" s="20">
        <v>0</v>
      </c>
    </row>
    <row r="548" spans="1:4" x14ac:dyDescent="0.25">
      <c r="A548" s="143" t="s">
        <v>965</v>
      </c>
      <c r="B548" s="5" t="s">
        <v>334</v>
      </c>
      <c r="C548" s="161">
        <v>0</v>
      </c>
      <c r="D548" s="20">
        <v>0</v>
      </c>
    </row>
    <row r="549" spans="1:4" x14ac:dyDescent="0.25">
      <c r="A549" s="143" t="s">
        <v>966</v>
      </c>
      <c r="B549" s="5" t="s">
        <v>335</v>
      </c>
      <c r="C549" s="161">
        <v>0</v>
      </c>
      <c r="D549" s="20">
        <v>0</v>
      </c>
    </row>
    <row r="550" spans="1:4" x14ac:dyDescent="0.25">
      <c r="A550" s="142" t="s">
        <v>967</v>
      </c>
      <c r="B550" s="15" t="s">
        <v>336</v>
      </c>
      <c r="C550" s="161">
        <v>0</v>
      </c>
      <c r="D550" s="20">
        <v>0</v>
      </c>
    </row>
    <row r="551" spans="1:4" x14ac:dyDescent="0.25">
      <c r="A551" s="143" t="s">
        <v>968</v>
      </c>
      <c r="B551" s="4" t="s">
        <v>337</v>
      </c>
      <c r="C551" s="161">
        <v>0</v>
      </c>
      <c r="D551" s="20">
        <v>0</v>
      </c>
    </row>
    <row r="552" spans="1:4" x14ac:dyDescent="0.25">
      <c r="A552" s="143" t="s">
        <v>969</v>
      </c>
      <c r="B552" s="4" t="s">
        <v>338</v>
      </c>
      <c r="C552" s="161">
        <v>0</v>
      </c>
      <c r="D552" s="20">
        <v>0</v>
      </c>
    </row>
    <row r="553" spans="1:4" x14ac:dyDescent="0.25">
      <c r="A553" s="142" t="s">
        <v>970</v>
      </c>
      <c r="B553" s="15" t="s">
        <v>339</v>
      </c>
      <c r="C553" s="161">
        <v>-1144492.92</v>
      </c>
      <c r="D553" s="20">
        <v>-41440.54</v>
      </c>
    </row>
    <row r="554" spans="1:4" x14ac:dyDescent="0.25">
      <c r="A554" s="142" t="s">
        <v>971</v>
      </c>
      <c r="B554" s="16" t="s">
        <v>340</v>
      </c>
      <c r="C554" s="161">
        <v>25885.15</v>
      </c>
      <c r="D554" s="20">
        <v>41033.769999999997</v>
      </c>
    </row>
    <row r="555" spans="1:4" x14ac:dyDescent="0.25">
      <c r="A555" s="143" t="s">
        <v>972</v>
      </c>
      <c r="B555" s="5" t="s">
        <v>341</v>
      </c>
      <c r="C555" s="161">
        <v>0</v>
      </c>
      <c r="D555" s="20">
        <v>0</v>
      </c>
    </row>
    <row r="556" spans="1:4" x14ac:dyDescent="0.25">
      <c r="A556" s="142" t="s">
        <v>973</v>
      </c>
      <c r="B556" s="17" t="s">
        <v>342</v>
      </c>
      <c r="C556" s="161">
        <v>25885.15</v>
      </c>
      <c r="D556" s="20">
        <v>41033.769999999997</v>
      </c>
    </row>
    <row r="557" spans="1:4" x14ac:dyDescent="0.25">
      <c r="A557" s="143" t="s">
        <v>974</v>
      </c>
      <c r="B557" s="2" t="s">
        <v>343</v>
      </c>
      <c r="C557" s="161">
        <v>0</v>
      </c>
      <c r="D557" s="20">
        <v>0</v>
      </c>
    </row>
    <row r="558" spans="1:4" x14ac:dyDescent="0.25">
      <c r="A558" s="142" t="s">
        <v>975</v>
      </c>
      <c r="B558" s="13" t="s">
        <v>344</v>
      </c>
      <c r="C558" s="161">
        <v>25885.15</v>
      </c>
      <c r="D558" s="20">
        <v>41033.769999999997</v>
      </c>
    </row>
    <row r="559" spans="1:4" x14ac:dyDescent="0.25">
      <c r="A559" s="143" t="s">
        <v>1376</v>
      </c>
      <c r="B559" s="6" t="s">
        <v>1172</v>
      </c>
      <c r="C559" s="161">
        <v>0</v>
      </c>
      <c r="D559" s="20">
        <v>0</v>
      </c>
    </row>
    <row r="560" spans="1:4" x14ac:dyDescent="0.25">
      <c r="A560" s="142" t="s">
        <v>976</v>
      </c>
      <c r="B560" s="18" t="s">
        <v>1173</v>
      </c>
      <c r="C560" s="161">
        <v>0</v>
      </c>
      <c r="D560" s="20">
        <v>0</v>
      </c>
    </row>
    <row r="561" spans="1:4" x14ac:dyDescent="0.25">
      <c r="A561" s="143" t="s">
        <v>1322</v>
      </c>
      <c r="B561" s="7" t="s">
        <v>1261</v>
      </c>
      <c r="C561" s="161">
        <v>0</v>
      </c>
      <c r="D561" s="20">
        <v>0</v>
      </c>
    </row>
    <row r="562" spans="1:4" x14ac:dyDescent="0.25">
      <c r="A562" s="143" t="s">
        <v>1323</v>
      </c>
      <c r="B562" s="7" t="s">
        <v>1262</v>
      </c>
      <c r="C562" s="161">
        <v>0</v>
      </c>
      <c r="D562" s="20">
        <v>0</v>
      </c>
    </row>
    <row r="563" spans="1:4" x14ac:dyDescent="0.25">
      <c r="A563" s="142" t="s">
        <v>977</v>
      </c>
      <c r="B563" s="18" t="s">
        <v>1174</v>
      </c>
      <c r="C563" s="161">
        <v>25885.15</v>
      </c>
      <c r="D563" s="20">
        <v>41033.769999999997</v>
      </c>
    </row>
    <row r="564" spans="1:4" x14ac:dyDescent="0.25">
      <c r="A564" s="143" t="s">
        <v>978</v>
      </c>
      <c r="B564" s="7" t="s">
        <v>1175</v>
      </c>
      <c r="C564" s="161">
        <v>0</v>
      </c>
      <c r="D564" s="20">
        <v>0</v>
      </c>
    </row>
    <row r="565" spans="1:4" x14ac:dyDescent="0.25">
      <c r="A565" s="143" t="s">
        <v>979</v>
      </c>
      <c r="B565" s="7" t="s">
        <v>1176</v>
      </c>
      <c r="C565" s="161">
        <v>0</v>
      </c>
      <c r="D565" s="20">
        <v>137.53</v>
      </c>
    </row>
    <row r="566" spans="1:4" x14ac:dyDescent="0.25">
      <c r="A566" s="143" t="s">
        <v>980</v>
      </c>
      <c r="B566" s="7" t="s">
        <v>1177</v>
      </c>
      <c r="C566" s="161">
        <v>0</v>
      </c>
      <c r="D566" s="20">
        <v>0</v>
      </c>
    </row>
    <row r="567" spans="1:4" x14ac:dyDescent="0.25">
      <c r="A567" s="143" t="s">
        <v>981</v>
      </c>
      <c r="B567" s="7" t="s">
        <v>1178</v>
      </c>
      <c r="C567" s="161">
        <v>0</v>
      </c>
      <c r="D567" s="20">
        <v>0</v>
      </c>
    </row>
    <row r="568" spans="1:4" x14ac:dyDescent="0.25">
      <c r="A568" s="143" t="s">
        <v>982</v>
      </c>
      <c r="B568" s="7" t="s">
        <v>1179</v>
      </c>
      <c r="C568" s="161">
        <v>0</v>
      </c>
      <c r="D568" s="20">
        <v>0</v>
      </c>
    </row>
    <row r="569" spans="1:4" x14ac:dyDescent="0.25">
      <c r="A569" s="143" t="s">
        <v>983</v>
      </c>
      <c r="B569" s="7" t="s">
        <v>1180</v>
      </c>
      <c r="C569" s="161">
        <v>11179.49</v>
      </c>
      <c r="D569" s="20">
        <v>0</v>
      </c>
    </row>
    <row r="570" spans="1:4" x14ac:dyDescent="0.25">
      <c r="A570" s="143" t="s">
        <v>984</v>
      </c>
      <c r="B570" s="7" t="s">
        <v>1181</v>
      </c>
      <c r="C570" s="161">
        <v>14705.66</v>
      </c>
      <c r="D570" s="20">
        <v>40896.239999999998</v>
      </c>
    </row>
    <row r="571" spans="1:4" x14ac:dyDescent="0.25">
      <c r="A571" s="142" t="s">
        <v>985</v>
      </c>
      <c r="B571" s="13" t="s">
        <v>345</v>
      </c>
      <c r="C571" s="161">
        <v>0</v>
      </c>
      <c r="D571" s="20">
        <v>0</v>
      </c>
    </row>
    <row r="572" spans="1:4" x14ac:dyDescent="0.25">
      <c r="A572" s="143" t="s">
        <v>986</v>
      </c>
      <c r="B572" s="6" t="s">
        <v>346</v>
      </c>
      <c r="C572" s="161">
        <v>0</v>
      </c>
      <c r="D572" s="20">
        <v>0</v>
      </c>
    </row>
    <row r="573" spans="1:4" x14ac:dyDescent="0.25">
      <c r="A573" s="142" t="s">
        <v>987</v>
      </c>
      <c r="B573" s="18" t="s">
        <v>347</v>
      </c>
      <c r="C573" s="161">
        <v>0</v>
      </c>
      <c r="D573" s="20">
        <v>0</v>
      </c>
    </row>
    <row r="574" spans="1:4" x14ac:dyDescent="0.25">
      <c r="A574" s="143" t="s">
        <v>988</v>
      </c>
      <c r="B574" s="7" t="s">
        <v>348</v>
      </c>
      <c r="C574" s="161">
        <v>0</v>
      </c>
      <c r="D574" s="20">
        <v>0</v>
      </c>
    </row>
    <row r="575" spans="1:4" x14ac:dyDescent="0.25">
      <c r="A575" s="143" t="s">
        <v>989</v>
      </c>
      <c r="B575" s="7" t="s">
        <v>349</v>
      </c>
      <c r="C575" s="161">
        <v>0</v>
      </c>
      <c r="D575" s="20">
        <v>0</v>
      </c>
    </row>
    <row r="576" spans="1:4" x14ac:dyDescent="0.25">
      <c r="A576" s="143" t="s">
        <v>990</v>
      </c>
      <c r="B576" s="7" t="s">
        <v>350</v>
      </c>
      <c r="C576" s="161">
        <v>0</v>
      </c>
      <c r="D576" s="20">
        <v>0</v>
      </c>
    </row>
    <row r="577" spans="1:4" x14ac:dyDescent="0.25">
      <c r="A577" s="143" t="s">
        <v>991</v>
      </c>
      <c r="B577" s="7" t="s">
        <v>351</v>
      </c>
      <c r="C577" s="161">
        <v>0</v>
      </c>
      <c r="D577" s="20">
        <v>0</v>
      </c>
    </row>
    <row r="578" spans="1:4" x14ac:dyDescent="0.25">
      <c r="A578" s="143" t="s">
        <v>992</v>
      </c>
      <c r="B578" s="7" t="s">
        <v>352</v>
      </c>
      <c r="C578" s="161">
        <v>0</v>
      </c>
      <c r="D578" s="20">
        <v>0</v>
      </c>
    </row>
    <row r="579" spans="1:4" x14ac:dyDescent="0.25">
      <c r="A579" s="143" t="s">
        <v>993</v>
      </c>
      <c r="B579" s="7" t="s">
        <v>353</v>
      </c>
      <c r="C579" s="161">
        <v>0</v>
      </c>
      <c r="D579" s="20">
        <v>0</v>
      </c>
    </row>
    <row r="580" spans="1:4" x14ac:dyDescent="0.25">
      <c r="A580" s="143" t="s">
        <v>994</v>
      </c>
      <c r="B580" s="7" t="s">
        <v>354</v>
      </c>
      <c r="C580" s="161">
        <v>0</v>
      </c>
      <c r="D580" s="20">
        <v>0</v>
      </c>
    </row>
    <row r="581" spans="1:4" x14ac:dyDescent="0.25">
      <c r="A581" s="143" t="s">
        <v>995</v>
      </c>
      <c r="B581" s="2" t="s">
        <v>355</v>
      </c>
      <c r="C581" s="161">
        <v>0</v>
      </c>
      <c r="D581" s="20">
        <v>0</v>
      </c>
    </row>
    <row r="582" spans="1:4" x14ac:dyDescent="0.25">
      <c r="A582" s="142" t="s">
        <v>996</v>
      </c>
      <c r="B582" s="16" t="s">
        <v>356</v>
      </c>
      <c r="C582" s="161">
        <v>1170378.0699999998</v>
      </c>
      <c r="D582" s="20">
        <v>82474.31</v>
      </c>
    </row>
    <row r="583" spans="1:4" x14ac:dyDescent="0.25">
      <c r="A583" s="143" t="s">
        <v>997</v>
      </c>
      <c r="B583" s="5" t="s">
        <v>357</v>
      </c>
      <c r="C583" s="161">
        <v>0</v>
      </c>
      <c r="D583" s="20">
        <v>0</v>
      </c>
    </row>
    <row r="584" spans="1:4" x14ac:dyDescent="0.25">
      <c r="A584" s="142" t="s">
        <v>998</v>
      </c>
      <c r="B584" s="17" t="s">
        <v>358</v>
      </c>
      <c r="C584" s="161">
        <v>1170378.0699999998</v>
      </c>
      <c r="D584" s="20">
        <v>82474.31</v>
      </c>
    </row>
    <row r="585" spans="1:4" x14ac:dyDescent="0.25">
      <c r="A585" s="143" t="s">
        <v>999</v>
      </c>
      <c r="B585" s="2" t="s">
        <v>359</v>
      </c>
      <c r="C585" s="161">
        <v>758.22</v>
      </c>
      <c r="D585" s="20">
        <v>0</v>
      </c>
    </row>
    <row r="586" spans="1:4" x14ac:dyDescent="0.25">
      <c r="A586" s="143" t="s">
        <v>1000</v>
      </c>
      <c r="B586" s="2" t="s">
        <v>360</v>
      </c>
      <c r="C586" s="161">
        <v>0</v>
      </c>
      <c r="D586" s="20">
        <v>0</v>
      </c>
    </row>
    <row r="587" spans="1:4" x14ac:dyDescent="0.25">
      <c r="A587" s="142" t="s">
        <v>1001</v>
      </c>
      <c r="B587" s="13" t="s">
        <v>361</v>
      </c>
      <c r="C587" s="161">
        <v>1169619.8499999999</v>
      </c>
      <c r="D587" s="20">
        <v>82474.31</v>
      </c>
    </row>
    <row r="588" spans="1:4" x14ac:dyDescent="0.25">
      <c r="A588" s="142" t="s">
        <v>1002</v>
      </c>
      <c r="B588" s="18" t="s">
        <v>362</v>
      </c>
      <c r="C588" s="161">
        <v>1654.64</v>
      </c>
      <c r="D588" s="20">
        <v>4110</v>
      </c>
    </row>
    <row r="589" spans="1:4" x14ac:dyDescent="0.25">
      <c r="A589" s="143" t="s">
        <v>1003</v>
      </c>
      <c r="B589" s="7" t="s">
        <v>363</v>
      </c>
      <c r="C589" s="161">
        <v>0</v>
      </c>
      <c r="D589" s="20">
        <v>0</v>
      </c>
    </row>
    <row r="590" spans="1:4" x14ac:dyDescent="0.25">
      <c r="A590" s="143" t="s">
        <v>1004</v>
      </c>
      <c r="B590" s="7" t="s">
        <v>364</v>
      </c>
      <c r="C590" s="161">
        <v>1654.64</v>
      </c>
      <c r="D590" s="20">
        <v>4110</v>
      </c>
    </row>
    <row r="591" spans="1:4" x14ac:dyDescent="0.25">
      <c r="A591" s="142" t="s">
        <v>1005</v>
      </c>
      <c r="B591" s="18" t="s">
        <v>365</v>
      </c>
      <c r="C591" s="161">
        <v>1167965.21</v>
      </c>
      <c r="D591" s="20">
        <v>78364.31</v>
      </c>
    </row>
    <row r="592" spans="1:4" x14ac:dyDescent="0.25">
      <c r="A592" s="143" t="s">
        <v>1006</v>
      </c>
      <c r="B592" s="7" t="s">
        <v>366</v>
      </c>
      <c r="C592" s="161">
        <v>0</v>
      </c>
      <c r="D592" s="20">
        <v>0</v>
      </c>
    </row>
    <row r="593" spans="1:4" x14ac:dyDescent="0.25">
      <c r="A593" s="142" t="s">
        <v>1007</v>
      </c>
      <c r="B593" s="19" t="s">
        <v>367</v>
      </c>
      <c r="C593" s="161">
        <v>14157.27</v>
      </c>
      <c r="D593" s="20">
        <v>29802.13</v>
      </c>
    </row>
    <row r="594" spans="1:4" x14ac:dyDescent="0.25">
      <c r="A594" s="143" t="s">
        <v>1008</v>
      </c>
      <c r="B594" s="8" t="s">
        <v>368</v>
      </c>
      <c r="C594" s="161">
        <v>0</v>
      </c>
      <c r="D594" s="20">
        <v>29802.13</v>
      </c>
    </row>
    <row r="595" spans="1:4" x14ac:dyDescent="0.25">
      <c r="A595" s="143" t="s">
        <v>1009</v>
      </c>
      <c r="B595" s="8" t="s">
        <v>369</v>
      </c>
      <c r="C595" s="161">
        <v>0</v>
      </c>
      <c r="D595" s="20">
        <v>0</v>
      </c>
    </row>
    <row r="596" spans="1:4" x14ac:dyDescent="0.25">
      <c r="A596" s="143" t="s">
        <v>1010</v>
      </c>
      <c r="B596" s="8" t="s">
        <v>370</v>
      </c>
      <c r="C596" s="161">
        <v>14157.27</v>
      </c>
      <c r="D596" s="20">
        <v>0</v>
      </c>
    </row>
    <row r="597" spans="1:4" x14ac:dyDescent="0.25">
      <c r="A597" s="143" t="s">
        <v>1011</v>
      </c>
      <c r="B597" s="7" t="s">
        <v>371</v>
      </c>
      <c r="C597" s="161">
        <v>0</v>
      </c>
      <c r="D597" s="20">
        <v>0</v>
      </c>
    </row>
    <row r="598" spans="1:4" x14ac:dyDescent="0.25">
      <c r="A598" s="143" t="s">
        <v>1012</v>
      </c>
      <c r="B598" s="7" t="s">
        <v>372</v>
      </c>
      <c r="C598" s="161">
        <v>0</v>
      </c>
      <c r="D598" s="20">
        <v>0</v>
      </c>
    </row>
    <row r="599" spans="1:4" x14ac:dyDescent="0.25">
      <c r="A599" s="143" t="s">
        <v>1013</v>
      </c>
      <c r="B599" s="7" t="s">
        <v>373</v>
      </c>
      <c r="C599" s="161">
        <v>0</v>
      </c>
      <c r="D599" s="20">
        <v>0</v>
      </c>
    </row>
    <row r="600" spans="1:4" x14ac:dyDescent="0.25">
      <c r="A600" s="143" t="s">
        <v>1014</v>
      </c>
      <c r="B600" s="7" t="s">
        <v>374</v>
      </c>
      <c r="C600" s="161">
        <v>25733.8</v>
      </c>
      <c r="D600" s="20">
        <v>14284.62</v>
      </c>
    </row>
    <row r="601" spans="1:4" x14ac:dyDescent="0.25">
      <c r="A601" s="143" t="s">
        <v>1015</v>
      </c>
      <c r="B601" s="7" t="s">
        <v>375</v>
      </c>
      <c r="C601" s="161">
        <v>1128074.1399999999</v>
      </c>
      <c r="D601" s="20">
        <v>34277.56</v>
      </c>
    </row>
    <row r="602" spans="1:4" x14ac:dyDescent="0.25">
      <c r="A602" s="142" t="s">
        <v>1016</v>
      </c>
      <c r="B602" s="13" t="s">
        <v>376</v>
      </c>
      <c r="C602" s="161">
        <v>0</v>
      </c>
      <c r="D602" s="20">
        <v>0</v>
      </c>
    </row>
    <row r="603" spans="1:4" x14ac:dyDescent="0.25">
      <c r="A603" s="143" t="s">
        <v>1377</v>
      </c>
      <c r="B603" s="6" t="s">
        <v>1182</v>
      </c>
      <c r="C603" s="161">
        <v>0</v>
      </c>
      <c r="D603" s="20">
        <v>0</v>
      </c>
    </row>
    <row r="604" spans="1:4" x14ac:dyDescent="0.25">
      <c r="A604" s="143" t="s">
        <v>1017</v>
      </c>
      <c r="B604" s="6" t="s">
        <v>1183</v>
      </c>
      <c r="C604" s="161">
        <v>0</v>
      </c>
      <c r="D604" s="20">
        <v>0</v>
      </c>
    </row>
    <row r="605" spans="1:4" x14ac:dyDescent="0.25">
      <c r="A605" s="142" t="s">
        <v>1018</v>
      </c>
      <c r="B605" s="18" t="s">
        <v>1184</v>
      </c>
      <c r="C605" s="161">
        <v>0</v>
      </c>
      <c r="D605" s="20">
        <v>0</v>
      </c>
    </row>
    <row r="606" spans="1:4" x14ac:dyDescent="0.25">
      <c r="A606" s="143" t="s">
        <v>1019</v>
      </c>
      <c r="B606" s="7" t="s">
        <v>1185</v>
      </c>
      <c r="C606" s="161">
        <v>0</v>
      </c>
      <c r="D606" s="20">
        <v>0</v>
      </c>
    </row>
    <row r="607" spans="1:4" x14ac:dyDescent="0.25">
      <c r="A607" s="143" t="s">
        <v>1020</v>
      </c>
      <c r="B607" s="7" t="s">
        <v>1186</v>
      </c>
      <c r="C607" s="161">
        <v>0</v>
      </c>
      <c r="D607" s="20">
        <v>0</v>
      </c>
    </row>
    <row r="608" spans="1:4" x14ac:dyDescent="0.25">
      <c r="A608" s="143" t="s">
        <v>1021</v>
      </c>
      <c r="B608" s="7" t="s">
        <v>1187</v>
      </c>
      <c r="C608" s="161">
        <v>0</v>
      </c>
      <c r="D608" s="20">
        <v>0</v>
      </c>
    </row>
    <row r="609" spans="1:4" x14ac:dyDescent="0.25">
      <c r="A609" s="143" t="s">
        <v>1022</v>
      </c>
      <c r="B609" s="7" t="s">
        <v>1188</v>
      </c>
      <c r="C609" s="161">
        <v>0</v>
      </c>
      <c r="D609" s="20">
        <v>0</v>
      </c>
    </row>
    <row r="610" spans="1:4" x14ac:dyDescent="0.25">
      <c r="A610" s="143" t="s">
        <v>1023</v>
      </c>
      <c r="B610" s="7" t="s">
        <v>1189</v>
      </c>
      <c r="C610" s="161">
        <v>0</v>
      </c>
      <c r="D610" s="20">
        <v>0</v>
      </c>
    </row>
    <row r="611" spans="1:4" x14ac:dyDescent="0.25">
      <c r="A611" s="143" t="s">
        <v>1024</v>
      </c>
      <c r="B611" s="7" t="s">
        <v>1190</v>
      </c>
      <c r="C611" s="161">
        <v>0</v>
      </c>
      <c r="D611" s="20">
        <v>0</v>
      </c>
    </row>
    <row r="612" spans="1:4" x14ac:dyDescent="0.25">
      <c r="A612" s="143" t="s">
        <v>1025</v>
      </c>
      <c r="B612" s="7" t="s">
        <v>1191</v>
      </c>
      <c r="C612" s="161">
        <v>0</v>
      </c>
      <c r="D612" s="20">
        <v>0</v>
      </c>
    </row>
    <row r="613" spans="1:4" x14ac:dyDescent="0.25">
      <c r="A613" s="143" t="s">
        <v>1026</v>
      </c>
      <c r="B613" s="2" t="s">
        <v>377</v>
      </c>
      <c r="C613" s="161">
        <v>0</v>
      </c>
      <c r="D613" s="20">
        <v>0</v>
      </c>
    </row>
    <row r="614" spans="1:4" x14ac:dyDescent="0.25">
      <c r="A614" s="142" t="s">
        <v>1027</v>
      </c>
      <c r="B614" s="14" t="s">
        <v>378</v>
      </c>
      <c r="C614" s="161">
        <v>141969.09</v>
      </c>
      <c r="D614" s="20">
        <v>140150.74</v>
      </c>
    </row>
    <row r="615" spans="1:4" x14ac:dyDescent="0.25">
      <c r="A615" s="142" t="s">
        <v>1028</v>
      </c>
      <c r="B615" s="15" t="s">
        <v>379</v>
      </c>
      <c r="C615" s="161">
        <v>141969.09</v>
      </c>
      <c r="D615" s="20">
        <v>140096.35</v>
      </c>
    </row>
    <row r="616" spans="1:4" x14ac:dyDescent="0.25">
      <c r="A616" s="143" t="s">
        <v>1029</v>
      </c>
      <c r="B616" s="4" t="s">
        <v>380</v>
      </c>
      <c r="C616" s="161">
        <v>127906.96</v>
      </c>
      <c r="D616" s="20">
        <v>126533.09</v>
      </c>
    </row>
    <row r="617" spans="1:4" x14ac:dyDescent="0.25">
      <c r="A617" s="143" t="s">
        <v>1030</v>
      </c>
      <c r="B617" s="4" t="s">
        <v>381</v>
      </c>
      <c r="C617" s="161">
        <v>14062.13</v>
      </c>
      <c r="D617" s="20">
        <v>13563.26</v>
      </c>
    </row>
    <row r="618" spans="1:4" x14ac:dyDescent="0.25">
      <c r="A618" s="143" t="s">
        <v>1031</v>
      </c>
      <c r="B618" s="4" t="s">
        <v>382</v>
      </c>
      <c r="C618" s="161">
        <v>0</v>
      </c>
      <c r="D618" s="20">
        <v>0</v>
      </c>
    </row>
    <row r="619" spans="1:4" x14ac:dyDescent="0.25">
      <c r="A619" s="143" t="s">
        <v>1032</v>
      </c>
      <c r="B619" s="4" t="s">
        <v>383</v>
      </c>
      <c r="C619" s="161">
        <v>0</v>
      </c>
      <c r="D619" s="20">
        <v>0</v>
      </c>
    </row>
    <row r="620" spans="1:4" x14ac:dyDescent="0.25">
      <c r="A620" s="142" t="s">
        <v>1033</v>
      </c>
      <c r="B620" s="15" t="s">
        <v>384</v>
      </c>
      <c r="C620" s="161">
        <v>0</v>
      </c>
      <c r="D620" s="20">
        <v>0</v>
      </c>
    </row>
    <row r="621" spans="1:4" x14ac:dyDescent="0.25">
      <c r="A621" s="143" t="s">
        <v>1034</v>
      </c>
      <c r="B621" s="4" t="s">
        <v>385</v>
      </c>
      <c r="C621" s="161">
        <v>0</v>
      </c>
      <c r="D621" s="20">
        <v>0</v>
      </c>
    </row>
    <row r="622" spans="1:4" x14ac:dyDescent="0.25">
      <c r="A622" s="143" t="s">
        <v>1035</v>
      </c>
      <c r="B622" s="4" t="s">
        <v>386</v>
      </c>
      <c r="C622" s="161">
        <v>0</v>
      </c>
      <c r="D622" s="20">
        <v>0</v>
      </c>
    </row>
    <row r="623" spans="1:4" x14ac:dyDescent="0.25">
      <c r="A623" s="143" t="s">
        <v>1036</v>
      </c>
      <c r="B623" s="3" t="s">
        <v>387</v>
      </c>
      <c r="C623" s="161">
        <v>0</v>
      </c>
      <c r="D623" s="20">
        <v>54.39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NewTable0_Slicer_0">
              <controlPr defaultSize="0" print="0" autoFill="0" autoPict="0" macro="[1]!SlicerSelect">
                <anchor moveWithCells="1">
                  <from>
                    <xdr:col>2</xdr:col>
                    <xdr:colOff>9525</xdr:colOff>
                    <xdr:row>3</xdr:row>
                    <xdr:rowOff>9525</xdr:rowOff>
                  </from>
                  <to>
                    <xdr:col>2</xdr:col>
                    <xdr:colOff>200025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NewTable0_Slicer_3">
              <controlPr defaultSize="0" print="0" autoFill="0" autoPict="0" macro="[1]!SlicerSelect">
                <anchor moveWithCells="1">
                  <from>
                    <xdr:col>2</xdr:col>
                    <xdr:colOff>9525</xdr:colOff>
                    <xdr:row>6</xdr:row>
                    <xdr:rowOff>9525</xdr:rowOff>
                  </from>
                  <to>
                    <xdr:col>2</xdr:col>
                    <xdr:colOff>200025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rgb="FF92D050"/>
    <pageSetUpPr fitToPage="1"/>
  </sheetPr>
  <dimension ref="A1:N299"/>
  <sheetViews>
    <sheetView showGridLines="0" tabSelected="1" topLeftCell="B1" zoomScale="70" zoomScaleNormal="70" zoomScaleSheetLayoutView="75" workbookViewId="0">
      <selection activeCell="G22" sqref="G22"/>
    </sheetView>
  </sheetViews>
  <sheetFormatPr defaultColWidth="10.42578125" defaultRowHeight="22.5" customHeight="1" x14ac:dyDescent="0.2"/>
  <cols>
    <col min="1" max="1" width="126.42578125" style="24" hidden="1" customWidth="1"/>
    <col min="2" max="2" width="4" style="112" customWidth="1"/>
    <col min="3" max="3" width="4.5703125" style="112" customWidth="1"/>
    <col min="4" max="4" width="2.5703125" style="112" customWidth="1"/>
    <col min="5" max="6" width="4" style="112" customWidth="1"/>
    <col min="7" max="7" width="97.85546875" style="116" bestFit="1" customWidth="1"/>
    <col min="8" max="8" width="20.5703125" style="24" customWidth="1"/>
    <col min="9" max="9" width="19.85546875" style="24" bestFit="1" customWidth="1"/>
    <col min="10" max="10" width="19.7109375" style="24" customWidth="1"/>
    <col min="11" max="11" width="19.140625" style="24" customWidth="1"/>
    <col min="12" max="255" width="10.42578125" style="24"/>
    <col min="256" max="256" width="4" style="24" customWidth="1"/>
    <col min="257" max="257" width="4.5703125" style="24" customWidth="1"/>
    <col min="258" max="258" width="2.5703125" style="24" customWidth="1"/>
    <col min="259" max="260" width="4" style="24" customWidth="1"/>
    <col min="261" max="261" width="93" style="24" customWidth="1"/>
    <col min="262" max="265" width="0" style="24" hidden="1" customWidth="1"/>
    <col min="266" max="266" width="30.140625" style="24" customWidth="1"/>
    <col min="267" max="267" width="41.42578125" style="24" customWidth="1"/>
    <col min="268" max="511" width="10.42578125" style="24"/>
    <col min="512" max="512" width="4" style="24" customWidth="1"/>
    <col min="513" max="513" width="4.5703125" style="24" customWidth="1"/>
    <col min="514" max="514" width="2.5703125" style="24" customWidth="1"/>
    <col min="515" max="516" width="4" style="24" customWidth="1"/>
    <col min="517" max="517" width="93" style="24" customWidth="1"/>
    <col min="518" max="521" width="0" style="24" hidden="1" customWidth="1"/>
    <col min="522" max="522" width="30.140625" style="24" customWidth="1"/>
    <col min="523" max="523" width="41.42578125" style="24" customWidth="1"/>
    <col min="524" max="767" width="10.42578125" style="24"/>
    <col min="768" max="768" width="4" style="24" customWidth="1"/>
    <col min="769" max="769" width="4.5703125" style="24" customWidth="1"/>
    <col min="770" max="770" width="2.5703125" style="24" customWidth="1"/>
    <col min="771" max="772" width="4" style="24" customWidth="1"/>
    <col min="773" max="773" width="93" style="24" customWidth="1"/>
    <col min="774" max="777" width="0" style="24" hidden="1" customWidth="1"/>
    <col min="778" max="778" width="30.140625" style="24" customWidth="1"/>
    <col min="779" max="779" width="41.42578125" style="24" customWidth="1"/>
    <col min="780" max="1023" width="10.42578125" style="24"/>
    <col min="1024" max="1024" width="4" style="24" customWidth="1"/>
    <col min="1025" max="1025" width="4.5703125" style="24" customWidth="1"/>
    <col min="1026" max="1026" width="2.5703125" style="24" customWidth="1"/>
    <col min="1027" max="1028" width="4" style="24" customWidth="1"/>
    <col min="1029" max="1029" width="93" style="24" customWidth="1"/>
    <col min="1030" max="1033" width="0" style="24" hidden="1" customWidth="1"/>
    <col min="1034" max="1034" width="30.140625" style="24" customWidth="1"/>
    <col min="1035" max="1035" width="41.42578125" style="24" customWidth="1"/>
    <col min="1036" max="1279" width="10.42578125" style="24"/>
    <col min="1280" max="1280" width="4" style="24" customWidth="1"/>
    <col min="1281" max="1281" width="4.5703125" style="24" customWidth="1"/>
    <col min="1282" max="1282" width="2.5703125" style="24" customWidth="1"/>
    <col min="1283" max="1284" width="4" style="24" customWidth="1"/>
    <col min="1285" max="1285" width="93" style="24" customWidth="1"/>
    <col min="1286" max="1289" width="0" style="24" hidden="1" customWidth="1"/>
    <col min="1290" max="1290" width="30.140625" style="24" customWidth="1"/>
    <col min="1291" max="1291" width="41.42578125" style="24" customWidth="1"/>
    <col min="1292" max="1535" width="10.42578125" style="24"/>
    <col min="1536" max="1536" width="4" style="24" customWidth="1"/>
    <col min="1537" max="1537" width="4.5703125" style="24" customWidth="1"/>
    <col min="1538" max="1538" width="2.5703125" style="24" customWidth="1"/>
    <col min="1539" max="1540" width="4" style="24" customWidth="1"/>
    <col min="1541" max="1541" width="93" style="24" customWidth="1"/>
    <col min="1542" max="1545" width="0" style="24" hidden="1" customWidth="1"/>
    <col min="1546" max="1546" width="30.140625" style="24" customWidth="1"/>
    <col min="1547" max="1547" width="41.42578125" style="24" customWidth="1"/>
    <col min="1548" max="1791" width="10.42578125" style="24"/>
    <col min="1792" max="1792" width="4" style="24" customWidth="1"/>
    <col min="1793" max="1793" width="4.5703125" style="24" customWidth="1"/>
    <col min="1794" max="1794" width="2.5703125" style="24" customWidth="1"/>
    <col min="1795" max="1796" width="4" style="24" customWidth="1"/>
    <col min="1797" max="1797" width="93" style="24" customWidth="1"/>
    <col min="1798" max="1801" width="0" style="24" hidden="1" customWidth="1"/>
    <col min="1802" max="1802" width="30.140625" style="24" customWidth="1"/>
    <col min="1803" max="1803" width="41.42578125" style="24" customWidth="1"/>
    <col min="1804" max="2047" width="10.42578125" style="24"/>
    <col min="2048" max="2048" width="4" style="24" customWidth="1"/>
    <col min="2049" max="2049" width="4.5703125" style="24" customWidth="1"/>
    <col min="2050" max="2050" width="2.5703125" style="24" customWidth="1"/>
    <col min="2051" max="2052" width="4" style="24" customWidth="1"/>
    <col min="2053" max="2053" width="93" style="24" customWidth="1"/>
    <col min="2054" max="2057" width="0" style="24" hidden="1" customWidth="1"/>
    <col min="2058" max="2058" width="30.140625" style="24" customWidth="1"/>
    <col min="2059" max="2059" width="41.42578125" style="24" customWidth="1"/>
    <col min="2060" max="2303" width="10.42578125" style="24"/>
    <col min="2304" max="2304" width="4" style="24" customWidth="1"/>
    <col min="2305" max="2305" width="4.5703125" style="24" customWidth="1"/>
    <col min="2306" max="2306" width="2.5703125" style="24" customWidth="1"/>
    <col min="2307" max="2308" width="4" style="24" customWidth="1"/>
    <col min="2309" max="2309" width="93" style="24" customWidth="1"/>
    <col min="2310" max="2313" width="0" style="24" hidden="1" customWidth="1"/>
    <col min="2314" max="2314" width="30.140625" style="24" customWidth="1"/>
    <col min="2315" max="2315" width="41.42578125" style="24" customWidth="1"/>
    <col min="2316" max="2559" width="10.42578125" style="24"/>
    <col min="2560" max="2560" width="4" style="24" customWidth="1"/>
    <col min="2561" max="2561" width="4.5703125" style="24" customWidth="1"/>
    <col min="2562" max="2562" width="2.5703125" style="24" customWidth="1"/>
    <col min="2563" max="2564" width="4" style="24" customWidth="1"/>
    <col min="2565" max="2565" width="93" style="24" customWidth="1"/>
    <col min="2566" max="2569" width="0" style="24" hidden="1" customWidth="1"/>
    <col min="2570" max="2570" width="30.140625" style="24" customWidth="1"/>
    <col min="2571" max="2571" width="41.42578125" style="24" customWidth="1"/>
    <col min="2572" max="2815" width="10.42578125" style="24"/>
    <col min="2816" max="2816" width="4" style="24" customWidth="1"/>
    <col min="2817" max="2817" width="4.5703125" style="24" customWidth="1"/>
    <col min="2818" max="2818" width="2.5703125" style="24" customWidth="1"/>
    <col min="2819" max="2820" width="4" style="24" customWidth="1"/>
    <col min="2821" max="2821" width="93" style="24" customWidth="1"/>
    <col min="2822" max="2825" width="0" style="24" hidden="1" customWidth="1"/>
    <col min="2826" max="2826" width="30.140625" style="24" customWidth="1"/>
    <col min="2827" max="2827" width="41.42578125" style="24" customWidth="1"/>
    <col min="2828" max="3071" width="10.42578125" style="24"/>
    <col min="3072" max="3072" width="4" style="24" customWidth="1"/>
    <col min="3073" max="3073" width="4.5703125" style="24" customWidth="1"/>
    <col min="3074" max="3074" width="2.5703125" style="24" customWidth="1"/>
    <col min="3075" max="3076" width="4" style="24" customWidth="1"/>
    <col min="3077" max="3077" width="93" style="24" customWidth="1"/>
    <col min="3078" max="3081" width="0" style="24" hidden="1" customWidth="1"/>
    <col min="3082" max="3082" width="30.140625" style="24" customWidth="1"/>
    <col min="3083" max="3083" width="41.42578125" style="24" customWidth="1"/>
    <col min="3084" max="3327" width="10.42578125" style="24"/>
    <col min="3328" max="3328" width="4" style="24" customWidth="1"/>
    <col min="3329" max="3329" width="4.5703125" style="24" customWidth="1"/>
    <col min="3330" max="3330" width="2.5703125" style="24" customWidth="1"/>
    <col min="3331" max="3332" width="4" style="24" customWidth="1"/>
    <col min="3333" max="3333" width="93" style="24" customWidth="1"/>
    <col min="3334" max="3337" width="0" style="24" hidden="1" customWidth="1"/>
    <col min="3338" max="3338" width="30.140625" style="24" customWidth="1"/>
    <col min="3339" max="3339" width="41.42578125" style="24" customWidth="1"/>
    <col min="3340" max="3583" width="10.42578125" style="24"/>
    <col min="3584" max="3584" width="4" style="24" customWidth="1"/>
    <col min="3585" max="3585" width="4.5703125" style="24" customWidth="1"/>
    <col min="3586" max="3586" width="2.5703125" style="24" customWidth="1"/>
    <col min="3587" max="3588" width="4" style="24" customWidth="1"/>
    <col min="3589" max="3589" width="93" style="24" customWidth="1"/>
    <col min="3590" max="3593" width="0" style="24" hidden="1" customWidth="1"/>
    <col min="3594" max="3594" width="30.140625" style="24" customWidth="1"/>
    <col min="3595" max="3595" width="41.42578125" style="24" customWidth="1"/>
    <col min="3596" max="3839" width="10.42578125" style="24"/>
    <col min="3840" max="3840" width="4" style="24" customWidth="1"/>
    <col min="3841" max="3841" width="4.5703125" style="24" customWidth="1"/>
    <col min="3842" max="3842" width="2.5703125" style="24" customWidth="1"/>
    <col min="3843" max="3844" width="4" style="24" customWidth="1"/>
    <col min="3845" max="3845" width="93" style="24" customWidth="1"/>
    <col min="3846" max="3849" width="0" style="24" hidden="1" customWidth="1"/>
    <col min="3850" max="3850" width="30.140625" style="24" customWidth="1"/>
    <col min="3851" max="3851" width="41.42578125" style="24" customWidth="1"/>
    <col min="3852" max="4095" width="10.42578125" style="24"/>
    <col min="4096" max="4096" width="4" style="24" customWidth="1"/>
    <col min="4097" max="4097" width="4.5703125" style="24" customWidth="1"/>
    <col min="4098" max="4098" width="2.5703125" style="24" customWidth="1"/>
    <col min="4099" max="4100" width="4" style="24" customWidth="1"/>
    <col min="4101" max="4101" width="93" style="24" customWidth="1"/>
    <col min="4102" max="4105" width="0" style="24" hidden="1" customWidth="1"/>
    <col min="4106" max="4106" width="30.140625" style="24" customWidth="1"/>
    <col min="4107" max="4107" width="41.42578125" style="24" customWidth="1"/>
    <col min="4108" max="4351" width="10.42578125" style="24"/>
    <col min="4352" max="4352" width="4" style="24" customWidth="1"/>
    <col min="4353" max="4353" width="4.5703125" style="24" customWidth="1"/>
    <col min="4354" max="4354" width="2.5703125" style="24" customWidth="1"/>
    <col min="4355" max="4356" width="4" style="24" customWidth="1"/>
    <col min="4357" max="4357" width="93" style="24" customWidth="1"/>
    <col min="4358" max="4361" width="0" style="24" hidden="1" customWidth="1"/>
    <col min="4362" max="4362" width="30.140625" style="24" customWidth="1"/>
    <col min="4363" max="4363" width="41.42578125" style="24" customWidth="1"/>
    <col min="4364" max="4607" width="10.42578125" style="24"/>
    <col min="4608" max="4608" width="4" style="24" customWidth="1"/>
    <col min="4609" max="4609" width="4.5703125" style="24" customWidth="1"/>
    <col min="4610" max="4610" width="2.5703125" style="24" customWidth="1"/>
    <col min="4611" max="4612" width="4" style="24" customWidth="1"/>
    <col min="4613" max="4613" width="93" style="24" customWidth="1"/>
    <col min="4614" max="4617" width="0" style="24" hidden="1" customWidth="1"/>
    <col min="4618" max="4618" width="30.140625" style="24" customWidth="1"/>
    <col min="4619" max="4619" width="41.42578125" style="24" customWidth="1"/>
    <col min="4620" max="4863" width="10.42578125" style="24"/>
    <col min="4864" max="4864" width="4" style="24" customWidth="1"/>
    <col min="4865" max="4865" width="4.5703125" style="24" customWidth="1"/>
    <col min="4866" max="4866" width="2.5703125" style="24" customWidth="1"/>
    <col min="4867" max="4868" width="4" style="24" customWidth="1"/>
    <col min="4869" max="4869" width="93" style="24" customWidth="1"/>
    <col min="4870" max="4873" width="0" style="24" hidden="1" customWidth="1"/>
    <col min="4874" max="4874" width="30.140625" style="24" customWidth="1"/>
    <col min="4875" max="4875" width="41.42578125" style="24" customWidth="1"/>
    <col min="4876" max="5119" width="10.42578125" style="24"/>
    <col min="5120" max="5120" width="4" style="24" customWidth="1"/>
    <col min="5121" max="5121" width="4.5703125" style="24" customWidth="1"/>
    <col min="5122" max="5122" width="2.5703125" style="24" customWidth="1"/>
    <col min="5123" max="5124" width="4" style="24" customWidth="1"/>
    <col min="5125" max="5125" width="93" style="24" customWidth="1"/>
    <col min="5126" max="5129" width="0" style="24" hidden="1" customWidth="1"/>
    <col min="5130" max="5130" width="30.140625" style="24" customWidth="1"/>
    <col min="5131" max="5131" width="41.42578125" style="24" customWidth="1"/>
    <col min="5132" max="5375" width="10.42578125" style="24"/>
    <col min="5376" max="5376" width="4" style="24" customWidth="1"/>
    <col min="5377" max="5377" width="4.5703125" style="24" customWidth="1"/>
    <col min="5378" max="5378" width="2.5703125" style="24" customWidth="1"/>
    <col min="5379" max="5380" width="4" style="24" customWidth="1"/>
    <col min="5381" max="5381" width="93" style="24" customWidth="1"/>
    <col min="5382" max="5385" width="0" style="24" hidden="1" customWidth="1"/>
    <col min="5386" max="5386" width="30.140625" style="24" customWidth="1"/>
    <col min="5387" max="5387" width="41.42578125" style="24" customWidth="1"/>
    <col min="5388" max="5631" width="10.42578125" style="24"/>
    <col min="5632" max="5632" width="4" style="24" customWidth="1"/>
    <col min="5633" max="5633" width="4.5703125" style="24" customWidth="1"/>
    <col min="5634" max="5634" width="2.5703125" style="24" customWidth="1"/>
    <col min="5635" max="5636" width="4" style="24" customWidth="1"/>
    <col min="5637" max="5637" width="93" style="24" customWidth="1"/>
    <col min="5638" max="5641" width="0" style="24" hidden="1" customWidth="1"/>
    <col min="5642" max="5642" width="30.140625" style="24" customWidth="1"/>
    <col min="5643" max="5643" width="41.42578125" style="24" customWidth="1"/>
    <col min="5644" max="5887" width="10.42578125" style="24"/>
    <col min="5888" max="5888" width="4" style="24" customWidth="1"/>
    <col min="5889" max="5889" width="4.5703125" style="24" customWidth="1"/>
    <col min="5890" max="5890" width="2.5703125" style="24" customWidth="1"/>
    <col min="5891" max="5892" width="4" style="24" customWidth="1"/>
    <col min="5893" max="5893" width="93" style="24" customWidth="1"/>
    <col min="5894" max="5897" width="0" style="24" hidden="1" customWidth="1"/>
    <col min="5898" max="5898" width="30.140625" style="24" customWidth="1"/>
    <col min="5899" max="5899" width="41.42578125" style="24" customWidth="1"/>
    <col min="5900" max="6143" width="10.42578125" style="24"/>
    <col min="6144" max="6144" width="4" style="24" customWidth="1"/>
    <col min="6145" max="6145" width="4.5703125" style="24" customWidth="1"/>
    <col min="6146" max="6146" width="2.5703125" style="24" customWidth="1"/>
    <col min="6147" max="6148" width="4" style="24" customWidth="1"/>
    <col min="6149" max="6149" width="93" style="24" customWidth="1"/>
    <col min="6150" max="6153" width="0" style="24" hidden="1" customWidth="1"/>
    <col min="6154" max="6154" width="30.140625" style="24" customWidth="1"/>
    <col min="6155" max="6155" width="41.42578125" style="24" customWidth="1"/>
    <col min="6156" max="6399" width="10.42578125" style="24"/>
    <col min="6400" max="6400" width="4" style="24" customWidth="1"/>
    <col min="6401" max="6401" width="4.5703125" style="24" customWidth="1"/>
    <col min="6402" max="6402" width="2.5703125" style="24" customWidth="1"/>
    <col min="6403" max="6404" width="4" style="24" customWidth="1"/>
    <col min="6405" max="6405" width="93" style="24" customWidth="1"/>
    <col min="6406" max="6409" width="0" style="24" hidden="1" customWidth="1"/>
    <col min="6410" max="6410" width="30.140625" style="24" customWidth="1"/>
    <col min="6411" max="6411" width="41.42578125" style="24" customWidth="1"/>
    <col min="6412" max="6655" width="10.42578125" style="24"/>
    <col min="6656" max="6656" width="4" style="24" customWidth="1"/>
    <col min="6657" max="6657" width="4.5703125" style="24" customWidth="1"/>
    <col min="6658" max="6658" width="2.5703125" style="24" customWidth="1"/>
    <col min="6659" max="6660" width="4" style="24" customWidth="1"/>
    <col min="6661" max="6661" width="93" style="24" customWidth="1"/>
    <col min="6662" max="6665" width="0" style="24" hidden="1" customWidth="1"/>
    <col min="6666" max="6666" width="30.140625" style="24" customWidth="1"/>
    <col min="6667" max="6667" width="41.42578125" style="24" customWidth="1"/>
    <col min="6668" max="6911" width="10.42578125" style="24"/>
    <col min="6912" max="6912" width="4" style="24" customWidth="1"/>
    <col min="6913" max="6913" width="4.5703125" style="24" customWidth="1"/>
    <col min="6914" max="6914" width="2.5703125" style="24" customWidth="1"/>
    <col min="6915" max="6916" width="4" style="24" customWidth="1"/>
    <col min="6917" max="6917" width="93" style="24" customWidth="1"/>
    <col min="6918" max="6921" width="0" style="24" hidden="1" customWidth="1"/>
    <col min="6922" max="6922" width="30.140625" style="24" customWidth="1"/>
    <col min="6923" max="6923" width="41.42578125" style="24" customWidth="1"/>
    <col min="6924" max="7167" width="10.42578125" style="24"/>
    <col min="7168" max="7168" width="4" style="24" customWidth="1"/>
    <col min="7169" max="7169" width="4.5703125" style="24" customWidth="1"/>
    <col min="7170" max="7170" width="2.5703125" style="24" customWidth="1"/>
    <col min="7171" max="7172" width="4" style="24" customWidth="1"/>
    <col min="7173" max="7173" width="93" style="24" customWidth="1"/>
    <col min="7174" max="7177" width="0" style="24" hidden="1" customWidth="1"/>
    <col min="7178" max="7178" width="30.140625" style="24" customWidth="1"/>
    <col min="7179" max="7179" width="41.42578125" style="24" customWidth="1"/>
    <col min="7180" max="7423" width="10.42578125" style="24"/>
    <col min="7424" max="7424" width="4" style="24" customWidth="1"/>
    <col min="7425" max="7425" width="4.5703125" style="24" customWidth="1"/>
    <col min="7426" max="7426" width="2.5703125" style="24" customWidth="1"/>
    <col min="7427" max="7428" width="4" style="24" customWidth="1"/>
    <col min="7429" max="7429" width="93" style="24" customWidth="1"/>
    <col min="7430" max="7433" width="0" style="24" hidden="1" customWidth="1"/>
    <col min="7434" max="7434" width="30.140625" style="24" customWidth="1"/>
    <col min="7435" max="7435" width="41.42578125" style="24" customWidth="1"/>
    <col min="7436" max="7679" width="10.42578125" style="24"/>
    <col min="7680" max="7680" width="4" style="24" customWidth="1"/>
    <col min="7681" max="7681" width="4.5703125" style="24" customWidth="1"/>
    <col min="7682" max="7682" width="2.5703125" style="24" customWidth="1"/>
    <col min="7683" max="7684" width="4" style="24" customWidth="1"/>
    <col min="7685" max="7685" width="93" style="24" customWidth="1"/>
    <col min="7686" max="7689" width="0" style="24" hidden="1" customWidth="1"/>
    <col min="7690" max="7690" width="30.140625" style="24" customWidth="1"/>
    <col min="7691" max="7691" width="41.42578125" style="24" customWidth="1"/>
    <col min="7692" max="7935" width="10.42578125" style="24"/>
    <col min="7936" max="7936" width="4" style="24" customWidth="1"/>
    <col min="7937" max="7937" width="4.5703125" style="24" customWidth="1"/>
    <col min="7938" max="7938" width="2.5703125" style="24" customWidth="1"/>
    <col min="7939" max="7940" width="4" style="24" customWidth="1"/>
    <col min="7941" max="7941" width="93" style="24" customWidth="1"/>
    <col min="7942" max="7945" width="0" style="24" hidden="1" customWidth="1"/>
    <col min="7946" max="7946" width="30.140625" style="24" customWidth="1"/>
    <col min="7947" max="7947" width="41.42578125" style="24" customWidth="1"/>
    <col min="7948" max="8191" width="10.42578125" style="24"/>
    <col min="8192" max="8192" width="4" style="24" customWidth="1"/>
    <col min="8193" max="8193" width="4.5703125" style="24" customWidth="1"/>
    <col min="8194" max="8194" width="2.5703125" style="24" customWidth="1"/>
    <col min="8195" max="8196" width="4" style="24" customWidth="1"/>
    <col min="8197" max="8197" width="93" style="24" customWidth="1"/>
    <col min="8198" max="8201" width="0" style="24" hidden="1" customWidth="1"/>
    <col min="8202" max="8202" width="30.140625" style="24" customWidth="1"/>
    <col min="8203" max="8203" width="41.42578125" style="24" customWidth="1"/>
    <col min="8204" max="8447" width="10.42578125" style="24"/>
    <col min="8448" max="8448" width="4" style="24" customWidth="1"/>
    <col min="8449" max="8449" width="4.5703125" style="24" customWidth="1"/>
    <col min="8450" max="8450" width="2.5703125" style="24" customWidth="1"/>
    <col min="8451" max="8452" width="4" style="24" customWidth="1"/>
    <col min="8453" max="8453" width="93" style="24" customWidth="1"/>
    <col min="8454" max="8457" width="0" style="24" hidden="1" customWidth="1"/>
    <col min="8458" max="8458" width="30.140625" style="24" customWidth="1"/>
    <col min="8459" max="8459" width="41.42578125" style="24" customWidth="1"/>
    <col min="8460" max="8703" width="10.42578125" style="24"/>
    <col min="8704" max="8704" width="4" style="24" customWidth="1"/>
    <col min="8705" max="8705" width="4.5703125" style="24" customWidth="1"/>
    <col min="8706" max="8706" width="2.5703125" style="24" customWidth="1"/>
    <col min="8707" max="8708" width="4" style="24" customWidth="1"/>
    <col min="8709" max="8709" width="93" style="24" customWidth="1"/>
    <col min="8710" max="8713" width="0" style="24" hidden="1" customWidth="1"/>
    <col min="8714" max="8714" width="30.140625" style="24" customWidth="1"/>
    <col min="8715" max="8715" width="41.42578125" style="24" customWidth="1"/>
    <col min="8716" max="8959" width="10.42578125" style="24"/>
    <col min="8960" max="8960" width="4" style="24" customWidth="1"/>
    <col min="8961" max="8961" width="4.5703125" style="24" customWidth="1"/>
    <col min="8962" max="8962" width="2.5703125" style="24" customWidth="1"/>
    <col min="8963" max="8964" width="4" style="24" customWidth="1"/>
    <col min="8965" max="8965" width="93" style="24" customWidth="1"/>
    <col min="8966" max="8969" width="0" style="24" hidden="1" customWidth="1"/>
    <col min="8970" max="8970" width="30.140625" style="24" customWidth="1"/>
    <col min="8971" max="8971" width="41.42578125" style="24" customWidth="1"/>
    <col min="8972" max="9215" width="10.42578125" style="24"/>
    <col min="9216" max="9216" width="4" style="24" customWidth="1"/>
    <col min="9217" max="9217" width="4.5703125" style="24" customWidth="1"/>
    <col min="9218" max="9218" width="2.5703125" style="24" customWidth="1"/>
    <col min="9219" max="9220" width="4" style="24" customWidth="1"/>
    <col min="9221" max="9221" width="93" style="24" customWidth="1"/>
    <col min="9222" max="9225" width="0" style="24" hidden="1" customWidth="1"/>
    <col min="9226" max="9226" width="30.140625" style="24" customWidth="1"/>
    <col min="9227" max="9227" width="41.42578125" style="24" customWidth="1"/>
    <col min="9228" max="9471" width="10.42578125" style="24"/>
    <col min="9472" max="9472" width="4" style="24" customWidth="1"/>
    <col min="9473" max="9473" width="4.5703125" style="24" customWidth="1"/>
    <col min="9474" max="9474" width="2.5703125" style="24" customWidth="1"/>
    <col min="9475" max="9476" width="4" style="24" customWidth="1"/>
    <col min="9477" max="9477" width="93" style="24" customWidth="1"/>
    <col min="9478" max="9481" width="0" style="24" hidden="1" customWidth="1"/>
    <col min="9482" max="9482" width="30.140625" style="24" customWidth="1"/>
    <col min="9483" max="9483" width="41.42578125" style="24" customWidth="1"/>
    <col min="9484" max="9727" width="10.42578125" style="24"/>
    <col min="9728" max="9728" width="4" style="24" customWidth="1"/>
    <col min="9729" max="9729" width="4.5703125" style="24" customWidth="1"/>
    <col min="9730" max="9730" width="2.5703125" style="24" customWidth="1"/>
    <col min="9731" max="9732" width="4" style="24" customWidth="1"/>
    <col min="9733" max="9733" width="93" style="24" customWidth="1"/>
    <col min="9734" max="9737" width="0" style="24" hidden="1" customWidth="1"/>
    <col min="9738" max="9738" width="30.140625" style="24" customWidth="1"/>
    <col min="9739" max="9739" width="41.42578125" style="24" customWidth="1"/>
    <col min="9740" max="9983" width="10.42578125" style="24"/>
    <col min="9984" max="9984" width="4" style="24" customWidth="1"/>
    <col min="9985" max="9985" width="4.5703125" style="24" customWidth="1"/>
    <col min="9986" max="9986" width="2.5703125" style="24" customWidth="1"/>
    <col min="9987" max="9988" width="4" style="24" customWidth="1"/>
    <col min="9989" max="9989" width="93" style="24" customWidth="1"/>
    <col min="9990" max="9993" width="0" style="24" hidden="1" customWidth="1"/>
    <col min="9994" max="9994" width="30.140625" style="24" customWidth="1"/>
    <col min="9995" max="9995" width="41.42578125" style="24" customWidth="1"/>
    <col min="9996" max="10239" width="10.42578125" style="24"/>
    <col min="10240" max="10240" width="4" style="24" customWidth="1"/>
    <col min="10241" max="10241" width="4.5703125" style="24" customWidth="1"/>
    <col min="10242" max="10242" width="2.5703125" style="24" customWidth="1"/>
    <col min="10243" max="10244" width="4" style="24" customWidth="1"/>
    <col min="10245" max="10245" width="93" style="24" customWidth="1"/>
    <col min="10246" max="10249" width="0" style="24" hidden="1" customWidth="1"/>
    <col min="10250" max="10250" width="30.140625" style="24" customWidth="1"/>
    <col min="10251" max="10251" width="41.42578125" style="24" customWidth="1"/>
    <col min="10252" max="10495" width="10.42578125" style="24"/>
    <col min="10496" max="10496" width="4" style="24" customWidth="1"/>
    <col min="10497" max="10497" width="4.5703125" style="24" customWidth="1"/>
    <col min="10498" max="10498" width="2.5703125" style="24" customWidth="1"/>
    <col min="10499" max="10500" width="4" style="24" customWidth="1"/>
    <col min="10501" max="10501" width="93" style="24" customWidth="1"/>
    <col min="10502" max="10505" width="0" style="24" hidden="1" customWidth="1"/>
    <col min="10506" max="10506" width="30.140625" style="24" customWidth="1"/>
    <col min="10507" max="10507" width="41.42578125" style="24" customWidth="1"/>
    <col min="10508" max="10751" width="10.42578125" style="24"/>
    <col min="10752" max="10752" width="4" style="24" customWidth="1"/>
    <col min="10753" max="10753" width="4.5703125" style="24" customWidth="1"/>
    <col min="10754" max="10754" width="2.5703125" style="24" customWidth="1"/>
    <col min="10755" max="10756" width="4" style="24" customWidth="1"/>
    <col min="10757" max="10757" width="93" style="24" customWidth="1"/>
    <col min="10758" max="10761" width="0" style="24" hidden="1" customWidth="1"/>
    <col min="10762" max="10762" width="30.140625" style="24" customWidth="1"/>
    <col min="10763" max="10763" width="41.42578125" style="24" customWidth="1"/>
    <col min="10764" max="11007" width="10.42578125" style="24"/>
    <col min="11008" max="11008" width="4" style="24" customWidth="1"/>
    <col min="11009" max="11009" width="4.5703125" style="24" customWidth="1"/>
    <col min="11010" max="11010" width="2.5703125" style="24" customWidth="1"/>
    <col min="11011" max="11012" width="4" style="24" customWidth="1"/>
    <col min="11013" max="11013" width="93" style="24" customWidth="1"/>
    <col min="11014" max="11017" width="0" style="24" hidden="1" customWidth="1"/>
    <col min="11018" max="11018" width="30.140625" style="24" customWidth="1"/>
    <col min="11019" max="11019" width="41.42578125" style="24" customWidth="1"/>
    <col min="11020" max="11263" width="10.42578125" style="24"/>
    <col min="11264" max="11264" width="4" style="24" customWidth="1"/>
    <col min="11265" max="11265" width="4.5703125" style="24" customWidth="1"/>
    <col min="11266" max="11266" width="2.5703125" style="24" customWidth="1"/>
    <col min="11267" max="11268" width="4" style="24" customWidth="1"/>
    <col min="11269" max="11269" width="93" style="24" customWidth="1"/>
    <col min="11270" max="11273" width="0" style="24" hidden="1" customWidth="1"/>
    <col min="11274" max="11274" width="30.140625" style="24" customWidth="1"/>
    <col min="11275" max="11275" width="41.42578125" style="24" customWidth="1"/>
    <col min="11276" max="11519" width="10.42578125" style="24"/>
    <col min="11520" max="11520" width="4" style="24" customWidth="1"/>
    <col min="11521" max="11521" width="4.5703125" style="24" customWidth="1"/>
    <col min="11522" max="11522" width="2.5703125" style="24" customWidth="1"/>
    <col min="11523" max="11524" width="4" style="24" customWidth="1"/>
    <col min="11525" max="11525" width="93" style="24" customWidth="1"/>
    <col min="11526" max="11529" width="0" style="24" hidden="1" customWidth="1"/>
    <col min="11530" max="11530" width="30.140625" style="24" customWidth="1"/>
    <col min="11531" max="11531" width="41.42578125" style="24" customWidth="1"/>
    <col min="11532" max="11775" width="10.42578125" style="24"/>
    <col min="11776" max="11776" width="4" style="24" customWidth="1"/>
    <col min="11777" max="11777" width="4.5703125" style="24" customWidth="1"/>
    <col min="11778" max="11778" width="2.5703125" style="24" customWidth="1"/>
    <col min="11779" max="11780" width="4" style="24" customWidth="1"/>
    <col min="11781" max="11781" width="93" style="24" customWidth="1"/>
    <col min="11782" max="11785" width="0" style="24" hidden="1" customWidth="1"/>
    <col min="11786" max="11786" width="30.140625" style="24" customWidth="1"/>
    <col min="11787" max="11787" width="41.42578125" style="24" customWidth="1"/>
    <col min="11788" max="12031" width="10.42578125" style="24"/>
    <col min="12032" max="12032" width="4" style="24" customWidth="1"/>
    <col min="12033" max="12033" width="4.5703125" style="24" customWidth="1"/>
    <col min="12034" max="12034" width="2.5703125" style="24" customWidth="1"/>
    <col min="12035" max="12036" width="4" style="24" customWidth="1"/>
    <col min="12037" max="12037" width="93" style="24" customWidth="1"/>
    <col min="12038" max="12041" width="0" style="24" hidden="1" customWidth="1"/>
    <col min="12042" max="12042" width="30.140625" style="24" customWidth="1"/>
    <col min="12043" max="12043" width="41.42578125" style="24" customWidth="1"/>
    <col min="12044" max="12287" width="10.42578125" style="24"/>
    <col min="12288" max="12288" width="4" style="24" customWidth="1"/>
    <col min="12289" max="12289" width="4.5703125" style="24" customWidth="1"/>
    <col min="12290" max="12290" width="2.5703125" style="24" customWidth="1"/>
    <col min="12291" max="12292" width="4" style="24" customWidth="1"/>
    <col min="12293" max="12293" width="93" style="24" customWidth="1"/>
    <col min="12294" max="12297" width="0" style="24" hidden="1" customWidth="1"/>
    <col min="12298" max="12298" width="30.140625" style="24" customWidth="1"/>
    <col min="12299" max="12299" width="41.42578125" style="24" customWidth="1"/>
    <col min="12300" max="12543" width="10.42578125" style="24"/>
    <col min="12544" max="12544" width="4" style="24" customWidth="1"/>
    <col min="12545" max="12545" width="4.5703125" style="24" customWidth="1"/>
    <col min="12546" max="12546" width="2.5703125" style="24" customWidth="1"/>
    <col min="12547" max="12548" width="4" style="24" customWidth="1"/>
    <col min="12549" max="12549" width="93" style="24" customWidth="1"/>
    <col min="12550" max="12553" width="0" style="24" hidden="1" customWidth="1"/>
    <col min="12554" max="12554" width="30.140625" style="24" customWidth="1"/>
    <col min="12555" max="12555" width="41.42578125" style="24" customWidth="1"/>
    <col min="12556" max="12799" width="10.42578125" style="24"/>
    <col min="12800" max="12800" width="4" style="24" customWidth="1"/>
    <col min="12801" max="12801" width="4.5703125" style="24" customWidth="1"/>
    <col min="12802" max="12802" width="2.5703125" style="24" customWidth="1"/>
    <col min="12803" max="12804" width="4" style="24" customWidth="1"/>
    <col min="12805" max="12805" width="93" style="24" customWidth="1"/>
    <col min="12806" max="12809" width="0" style="24" hidden="1" customWidth="1"/>
    <col min="12810" max="12810" width="30.140625" style="24" customWidth="1"/>
    <col min="12811" max="12811" width="41.42578125" style="24" customWidth="1"/>
    <col min="12812" max="13055" width="10.42578125" style="24"/>
    <col min="13056" max="13056" width="4" style="24" customWidth="1"/>
    <col min="13057" max="13057" width="4.5703125" style="24" customWidth="1"/>
    <col min="13058" max="13058" width="2.5703125" style="24" customWidth="1"/>
    <col min="13059" max="13060" width="4" style="24" customWidth="1"/>
    <col min="13061" max="13061" width="93" style="24" customWidth="1"/>
    <col min="13062" max="13065" width="0" style="24" hidden="1" customWidth="1"/>
    <col min="13066" max="13066" width="30.140625" style="24" customWidth="1"/>
    <col min="13067" max="13067" width="41.42578125" style="24" customWidth="1"/>
    <col min="13068" max="13311" width="10.42578125" style="24"/>
    <col min="13312" max="13312" width="4" style="24" customWidth="1"/>
    <col min="13313" max="13313" width="4.5703125" style="24" customWidth="1"/>
    <col min="13314" max="13314" width="2.5703125" style="24" customWidth="1"/>
    <col min="13315" max="13316" width="4" style="24" customWidth="1"/>
    <col min="13317" max="13317" width="93" style="24" customWidth="1"/>
    <col min="13318" max="13321" width="0" style="24" hidden="1" customWidth="1"/>
    <col min="13322" max="13322" width="30.140625" style="24" customWidth="1"/>
    <col min="13323" max="13323" width="41.42578125" style="24" customWidth="1"/>
    <col min="13324" max="13567" width="10.42578125" style="24"/>
    <col min="13568" max="13568" width="4" style="24" customWidth="1"/>
    <col min="13569" max="13569" width="4.5703125" style="24" customWidth="1"/>
    <col min="13570" max="13570" width="2.5703125" style="24" customWidth="1"/>
    <col min="13571" max="13572" width="4" style="24" customWidth="1"/>
    <col min="13573" max="13573" width="93" style="24" customWidth="1"/>
    <col min="13574" max="13577" width="0" style="24" hidden="1" customWidth="1"/>
    <col min="13578" max="13578" width="30.140625" style="24" customWidth="1"/>
    <col min="13579" max="13579" width="41.42578125" style="24" customWidth="1"/>
    <col min="13580" max="13823" width="10.42578125" style="24"/>
    <col min="13824" max="13824" width="4" style="24" customWidth="1"/>
    <col min="13825" max="13825" width="4.5703125" style="24" customWidth="1"/>
    <col min="13826" max="13826" width="2.5703125" style="24" customWidth="1"/>
    <col min="13827" max="13828" width="4" style="24" customWidth="1"/>
    <col min="13829" max="13829" width="93" style="24" customWidth="1"/>
    <col min="13830" max="13833" width="0" style="24" hidden="1" customWidth="1"/>
    <col min="13834" max="13834" width="30.140625" style="24" customWidth="1"/>
    <col min="13835" max="13835" width="41.42578125" style="24" customWidth="1"/>
    <col min="13836" max="14079" width="10.42578125" style="24"/>
    <col min="14080" max="14080" width="4" style="24" customWidth="1"/>
    <col min="14081" max="14081" width="4.5703125" style="24" customWidth="1"/>
    <col min="14082" max="14082" width="2.5703125" style="24" customWidth="1"/>
    <col min="14083" max="14084" width="4" style="24" customWidth="1"/>
    <col min="14085" max="14085" width="93" style="24" customWidth="1"/>
    <col min="14086" max="14089" width="0" style="24" hidden="1" customWidth="1"/>
    <col min="14090" max="14090" width="30.140625" style="24" customWidth="1"/>
    <col min="14091" max="14091" width="41.42578125" style="24" customWidth="1"/>
    <col min="14092" max="14335" width="10.42578125" style="24"/>
    <col min="14336" max="14336" width="4" style="24" customWidth="1"/>
    <col min="14337" max="14337" width="4.5703125" style="24" customWidth="1"/>
    <col min="14338" max="14338" width="2.5703125" style="24" customWidth="1"/>
    <col min="14339" max="14340" width="4" style="24" customWidth="1"/>
    <col min="14341" max="14341" width="93" style="24" customWidth="1"/>
    <col min="14342" max="14345" width="0" style="24" hidden="1" customWidth="1"/>
    <col min="14346" max="14346" width="30.140625" style="24" customWidth="1"/>
    <col min="14347" max="14347" width="41.42578125" style="24" customWidth="1"/>
    <col min="14348" max="14591" width="10.42578125" style="24"/>
    <col min="14592" max="14592" width="4" style="24" customWidth="1"/>
    <col min="14593" max="14593" width="4.5703125" style="24" customWidth="1"/>
    <col min="14594" max="14594" width="2.5703125" style="24" customWidth="1"/>
    <col min="14595" max="14596" width="4" style="24" customWidth="1"/>
    <col min="14597" max="14597" width="93" style="24" customWidth="1"/>
    <col min="14598" max="14601" width="0" style="24" hidden="1" customWidth="1"/>
    <col min="14602" max="14602" width="30.140625" style="24" customWidth="1"/>
    <col min="14603" max="14603" width="41.42578125" style="24" customWidth="1"/>
    <col min="14604" max="14847" width="10.42578125" style="24"/>
    <col min="14848" max="14848" width="4" style="24" customWidth="1"/>
    <col min="14849" max="14849" width="4.5703125" style="24" customWidth="1"/>
    <col min="14850" max="14850" width="2.5703125" style="24" customWidth="1"/>
    <col min="14851" max="14852" width="4" style="24" customWidth="1"/>
    <col min="14853" max="14853" width="93" style="24" customWidth="1"/>
    <col min="14854" max="14857" width="0" style="24" hidden="1" customWidth="1"/>
    <col min="14858" max="14858" width="30.140625" style="24" customWidth="1"/>
    <col min="14859" max="14859" width="41.42578125" style="24" customWidth="1"/>
    <col min="14860" max="15103" width="10.42578125" style="24"/>
    <col min="15104" max="15104" width="4" style="24" customWidth="1"/>
    <col min="15105" max="15105" width="4.5703125" style="24" customWidth="1"/>
    <col min="15106" max="15106" width="2.5703125" style="24" customWidth="1"/>
    <col min="15107" max="15108" width="4" style="24" customWidth="1"/>
    <col min="15109" max="15109" width="93" style="24" customWidth="1"/>
    <col min="15110" max="15113" width="0" style="24" hidden="1" customWidth="1"/>
    <col min="15114" max="15114" width="30.140625" style="24" customWidth="1"/>
    <col min="15115" max="15115" width="41.42578125" style="24" customWidth="1"/>
    <col min="15116" max="15359" width="10.42578125" style="24"/>
    <col min="15360" max="15360" width="4" style="24" customWidth="1"/>
    <col min="15361" max="15361" width="4.5703125" style="24" customWidth="1"/>
    <col min="15362" max="15362" width="2.5703125" style="24" customWidth="1"/>
    <col min="15363" max="15364" width="4" style="24" customWidth="1"/>
    <col min="15365" max="15365" width="93" style="24" customWidth="1"/>
    <col min="15366" max="15369" width="0" style="24" hidden="1" customWidth="1"/>
    <col min="15370" max="15370" width="30.140625" style="24" customWidth="1"/>
    <col min="15371" max="15371" width="41.42578125" style="24" customWidth="1"/>
    <col min="15372" max="15615" width="10.42578125" style="24"/>
    <col min="15616" max="15616" width="4" style="24" customWidth="1"/>
    <col min="15617" max="15617" width="4.5703125" style="24" customWidth="1"/>
    <col min="15618" max="15618" width="2.5703125" style="24" customWidth="1"/>
    <col min="15619" max="15620" width="4" style="24" customWidth="1"/>
    <col min="15621" max="15621" width="93" style="24" customWidth="1"/>
    <col min="15622" max="15625" width="0" style="24" hidden="1" customWidth="1"/>
    <col min="15626" max="15626" width="30.140625" style="24" customWidth="1"/>
    <col min="15627" max="15627" width="41.42578125" style="24" customWidth="1"/>
    <col min="15628" max="15871" width="10.42578125" style="24"/>
    <col min="15872" max="15872" width="4" style="24" customWidth="1"/>
    <col min="15873" max="15873" width="4.5703125" style="24" customWidth="1"/>
    <col min="15874" max="15874" width="2.5703125" style="24" customWidth="1"/>
    <col min="15875" max="15876" width="4" style="24" customWidth="1"/>
    <col min="15877" max="15877" width="93" style="24" customWidth="1"/>
    <col min="15878" max="15881" width="0" style="24" hidden="1" customWidth="1"/>
    <col min="15882" max="15882" width="30.140625" style="24" customWidth="1"/>
    <col min="15883" max="15883" width="41.42578125" style="24" customWidth="1"/>
    <col min="15884" max="16127" width="10.42578125" style="24"/>
    <col min="16128" max="16128" width="4" style="24" customWidth="1"/>
    <col min="16129" max="16129" width="4.5703125" style="24" customWidth="1"/>
    <col min="16130" max="16130" width="2.5703125" style="24" customWidth="1"/>
    <col min="16131" max="16132" width="4" style="24" customWidth="1"/>
    <col min="16133" max="16133" width="93" style="24" customWidth="1"/>
    <col min="16134" max="16137" width="0" style="24" hidden="1" customWidth="1"/>
    <col min="16138" max="16138" width="30.140625" style="24" customWidth="1"/>
    <col min="16139" max="16139" width="41.42578125" style="24" customWidth="1"/>
    <col min="16140" max="16384" width="10.42578125" style="24"/>
  </cols>
  <sheetData>
    <row r="1" spans="1:14" s="23" customFormat="1" ht="22.5" customHeight="1" x14ac:dyDescent="0.25">
      <c r="A1" s="128"/>
      <c r="B1" s="209" t="s">
        <v>391</v>
      </c>
      <c r="C1" s="210"/>
      <c r="D1" s="210"/>
      <c r="E1" s="210"/>
      <c r="F1" s="210"/>
      <c r="G1" s="210"/>
      <c r="H1" s="210"/>
      <c r="I1" s="195" t="str">
        <f>IF('CE-118'!C4 ="4","Sanitario", "Sociale")</f>
        <v>Sociale</v>
      </c>
      <c r="J1" s="195" t="str">
        <f>'CE-118'!D9</f>
        <v>2024</v>
      </c>
      <c r="K1" s="196"/>
    </row>
    <row r="2" spans="1:14" s="23" customFormat="1" ht="22.5" customHeight="1" thickBot="1" x14ac:dyDescent="0.3">
      <c r="A2" s="129"/>
      <c r="B2" s="211"/>
      <c r="C2" s="212"/>
      <c r="D2" s="212"/>
      <c r="E2" s="212"/>
      <c r="F2" s="212"/>
      <c r="G2" s="212"/>
      <c r="H2" s="212"/>
      <c r="I2" s="197"/>
      <c r="J2" s="197"/>
      <c r="K2" s="198"/>
    </row>
    <row r="3" spans="1:14" ht="22.5" customHeight="1" thickBot="1" x14ac:dyDescent="0.25">
      <c r="B3" s="25"/>
      <c r="C3" s="25"/>
      <c r="D3" s="25"/>
      <c r="E3" s="25"/>
      <c r="F3" s="25"/>
      <c r="G3" s="25"/>
      <c r="H3" s="26">
        <v>3</v>
      </c>
      <c r="I3" s="26">
        <v>2</v>
      </c>
    </row>
    <row r="4" spans="1:14" ht="22.5" customHeight="1" x14ac:dyDescent="0.2">
      <c r="B4" s="199" t="s">
        <v>531</v>
      </c>
      <c r="C4" s="200"/>
      <c r="D4" s="200"/>
      <c r="E4" s="200"/>
      <c r="F4" s="200"/>
      <c r="G4" s="201"/>
      <c r="H4" s="205" t="str">
        <f>CONCATENATE("Anno ",'CE-118'!D9)</f>
        <v>Anno 2024</v>
      </c>
      <c r="I4" s="205" t="str">
        <f>CONCATENATE("Anno ",'CE-118'!$C$9)</f>
        <v>Anno 2023</v>
      </c>
      <c r="J4" s="207" t="s">
        <v>534</v>
      </c>
      <c r="K4" s="208"/>
    </row>
    <row r="5" spans="1:14" ht="30.75" customHeight="1" x14ac:dyDescent="0.2">
      <c r="B5" s="202"/>
      <c r="C5" s="203"/>
      <c r="D5" s="203"/>
      <c r="E5" s="203"/>
      <c r="F5" s="203"/>
      <c r="G5" s="204"/>
      <c r="H5" s="206"/>
      <c r="I5" s="206"/>
      <c r="J5" s="27" t="s">
        <v>535</v>
      </c>
      <c r="K5" s="28" t="s">
        <v>536</v>
      </c>
    </row>
    <row r="6" spans="1:14" s="29" customFormat="1" ht="21" customHeight="1" x14ac:dyDescent="0.25">
      <c r="A6" s="29" t="s">
        <v>4</v>
      </c>
      <c r="B6" s="30" t="s">
        <v>392</v>
      </c>
      <c r="C6" s="31" t="s">
        <v>393</v>
      </c>
      <c r="D6" s="31"/>
      <c r="E6" s="31"/>
      <c r="F6" s="31"/>
      <c r="G6" s="32"/>
      <c r="H6" s="119">
        <f>VLOOKUP($A6,'CE-118'!$B$10:$D$623,H$3,FALSE)</f>
        <v>17899039.460000001</v>
      </c>
      <c r="I6" s="158">
        <f>VLOOKUP($A6,'CE-118'!$B$10:$D$623,I$3,FALSE)</f>
        <v>14711072.460000001</v>
      </c>
      <c r="J6" s="120">
        <f>H6-I6</f>
        <v>3187967</v>
      </c>
      <c r="K6" s="130">
        <f>IF(J6=0,"-  ",IF(I6=0,"100,0%",J6/I6))</f>
        <v>0.21670527479680429</v>
      </c>
      <c r="M6" s="33"/>
      <c r="N6" s="33"/>
    </row>
    <row r="7" spans="1:14" s="29" customFormat="1" ht="21" customHeight="1" x14ac:dyDescent="0.25">
      <c r="A7" s="29" t="s">
        <v>5</v>
      </c>
      <c r="B7" s="34"/>
      <c r="C7" s="35" t="s">
        <v>394</v>
      </c>
      <c r="D7" s="36" t="s">
        <v>395</v>
      </c>
      <c r="E7" s="36"/>
      <c r="F7" s="36"/>
      <c r="G7" s="37"/>
      <c r="H7" s="140">
        <f>VLOOKUP($A7,'CE-118'!$B$10:$D$623,H$3,FALSE)</f>
        <v>16033137.76</v>
      </c>
      <c r="I7" s="158">
        <f>VLOOKUP($A7,'CE-118'!$B$10:$D$623,I$3,FALSE)</f>
        <v>13168294.380000001</v>
      </c>
      <c r="J7" s="120">
        <f t="shared" ref="J7:J113" si="0">H7-I7</f>
        <v>2864843.379999999</v>
      </c>
      <c r="K7" s="130">
        <f t="shared" ref="K7:K70" si="1">IF(J7=0,"-  ",IF(I7=0,"100,0%",J7/I7))</f>
        <v>0.21755614640200646</v>
      </c>
    </row>
    <row r="8" spans="1:14" s="23" customFormat="1" ht="21" customHeight="1" x14ac:dyDescent="0.25">
      <c r="A8" s="23" t="s">
        <v>6</v>
      </c>
      <c r="B8" s="38"/>
      <c r="C8" s="39"/>
      <c r="D8" s="40"/>
      <c r="E8" s="39" t="s">
        <v>396</v>
      </c>
      <c r="F8" s="40" t="s">
        <v>397</v>
      </c>
      <c r="G8" s="41"/>
      <c r="H8" s="160">
        <f>VLOOKUP($A8,'CE-118'!$B$10:$D$623,H$3,FALSE)</f>
        <v>1007000</v>
      </c>
      <c r="I8" s="156">
        <f>VLOOKUP($A8,'CE-118'!$B$10:$D$623,I$3,FALSE)</f>
        <v>1007000</v>
      </c>
      <c r="J8" s="121">
        <f t="shared" si="0"/>
        <v>0</v>
      </c>
      <c r="K8" s="131" t="str">
        <f t="shared" si="1"/>
        <v xml:space="preserve">-  </v>
      </c>
    </row>
    <row r="9" spans="1:14" s="23" customFormat="1" ht="21" customHeight="1" x14ac:dyDescent="0.25">
      <c r="A9" s="23" t="s">
        <v>9</v>
      </c>
      <c r="B9" s="38"/>
      <c r="C9" s="39"/>
      <c r="D9" s="40"/>
      <c r="E9" s="39" t="s">
        <v>398</v>
      </c>
      <c r="F9" s="40" t="s">
        <v>399</v>
      </c>
      <c r="G9" s="41"/>
      <c r="H9" s="160">
        <f>VLOOKUP($A9,'CE-118'!$B$10:$D$623,H$3,FALSE)</f>
        <v>15026137.76</v>
      </c>
      <c r="I9" s="156">
        <f>VLOOKUP($A9,'CE-118'!$B$10:$D$623,I$3,FALSE)</f>
        <v>12161294.380000001</v>
      </c>
      <c r="J9" s="121">
        <f t="shared" si="0"/>
        <v>2864843.379999999</v>
      </c>
      <c r="K9" s="131">
        <f t="shared" si="1"/>
        <v>0.23557059721466908</v>
      </c>
    </row>
    <row r="10" spans="1:14" s="23" customFormat="1" ht="21" customHeight="1" x14ac:dyDescent="0.25">
      <c r="A10" s="23" t="s">
        <v>11</v>
      </c>
      <c r="B10" s="38"/>
      <c r="C10" s="39"/>
      <c r="D10" s="40"/>
      <c r="E10" s="39"/>
      <c r="F10" s="42" t="s">
        <v>394</v>
      </c>
      <c r="G10" s="43" t="s">
        <v>400</v>
      </c>
      <c r="H10" s="160">
        <f>VLOOKUP($A10,'CE-118'!$B$10:$D$623,H$3,FALSE)</f>
        <v>1438235.51</v>
      </c>
      <c r="I10" s="156">
        <f>VLOOKUP($A10,'CE-118'!$B$10:$D$623,I$3,FALSE)</f>
        <v>2615745.91</v>
      </c>
      <c r="J10" s="121">
        <f>H10-I10</f>
        <v>-1177510.4000000001</v>
      </c>
      <c r="K10" s="131">
        <f t="shared" si="1"/>
        <v>-0.4501623783481325</v>
      </c>
    </row>
    <row r="11" spans="1:14" s="23" customFormat="1" ht="21" customHeight="1" x14ac:dyDescent="0.25">
      <c r="A11" s="23" t="s">
        <v>12</v>
      </c>
      <c r="B11" s="38"/>
      <c r="C11" s="39"/>
      <c r="D11" s="40"/>
      <c r="E11" s="39"/>
      <c r="F11" s="42" t="s">
        <v>401</v>
      </c>
      <c r="G11" s="43" t="s">
        <v>402</v>
      </c>
      <c r="H11" s="160">
        <f>VLOOKUP($A11,'CE-118'!$B$10:$D$623,H$3,FALSE)</f>
        <v>0</v>
      </c>
      <c r="I11" s="156">
        <f>VLOOKUP($A11,'CE-118'!$B$10:$D$623,I$3,FALSE)</f>
        <v>0</v>
      </c>
      <c r="J11" s="121">
        <f>H11-I11</f>
        <v>0</v>
      </c>
      <c r="K11" s="131" t="str">
        <f t="shared" si="1"/>
        <v xml:space="preserve">-  </v>
      </c>
    </row>
    <row r="12" spans="1:14" s="23" customFormat="1" ht="21" customHeight="1" x14ac:dyDescent="0.25">
      <c r="A12" s="23" t="s">
        <v>13</v>
      </c>
      <c r="B12" s="38"/>
      <c r="C12" s="39"/>
      <c r="D12" s="40"/>
      <c r="E12" s="39"/>
      <c r="F12" s="42" t="s">
        <v>403</v>
      </c>
      <c r="G12" s="43" t="s">
        <v>404</v>
      </c>
      <c r="H12" s="160">
        <f>VLOOKUP($A12,'CE-118'!$B$10:$D$623,H$3,FALSE)</f>
        <v>0</v>
      </c>
      <c r="I12" s="156">
        <f>VLOOKUP($A12,'CE-118'!$B$10:$D$623,I$3,FALSE)</f>
        <v>0</v>
      </c>
      <c r="J12" s="121">
        <f>H12-I12</f>
        <v>0</v>
      </c>
      <c r="K12" s="131" t="str">
        <f t="shared" si="1"/>
        <v xml:space="preserve">-  </v>
      </c>
    </row>
    <row r="13" spans="1:14" s="23" customFormat="1" ht="21" customHeight="1" x14ac:dyDescent="0.25">
      <c r="A13" s="23" t="s">
        <v>14</v>
      </c>
      <c r="B13" s="38"/>
      <c r="C13" s="39"/>
      <c r="D13" s="40"/>
      <c r="E13" s="39"/>
      <c r="F13" s="42" t="s">
        <v>405</v>
      </c>
      <c r="G13" s="43" t="s">
        <v>406</v>
      </c>
      <c r="H13" s="160">
        <f>VLOOKUP($A13,'CE-118'!$B$10:$D$623,H$3,FALSE)</f>
        <v>0</v>
      </c>
      <c r="I13" s="156">
        <f>VLOOKUP($A13,'CE-118'!$B$10:$D$623,I$3,FALSE)</f>
        <v>0</v>
      </c>
      <c r="J13" s="121">
        <f>H13-I13</f>
        <v>0</v>
      </c>
      <c r="K13" s="131" t="str">
        <f t="shared" si="1"/>
        <v xml:space="preserve">-  </v>
      </c>
    </row>
    <row r="14" spans="1:14" s="23" customFormat="1" ht="21" customHeight="1" x14ac:dyDescent="0.25">
      <c r="A14" s="23" t="s">
        <v>15</v>
      </c>
      <c r="B14" s="38"/>
      <c r="C14" s="39"/>
      <c r="D14" s="40"/>
      <c r="E14" s="39"/>
      <c r="F14" s="42" t="s">
        <v>407</v>
      </c>
      <c r="G14" s="43" t="s">
        <v>408</v>
      </c>
      <c r="H14" s="160">
        <f>VLOOKUP($A14,'CE-118'!$B$10:$D$623,H$3,FALSE)</f>
        <v>0</v>
      </c>
      <c r="I14" s="156">
        <f>VLOOKUP($A14,'CE-118'!$B$10:$D$623,I$3,FALSE)</f>
        <v>0</v>
      </c>
      <c r="J14" s="121">
        <f t="shared" si="0"/>
        <v>0</v>
      </c>
      <c r="K14" s="131" t="str">
        <f t="shared" si="1"/>
        <v xml:space="preserve">-  </v>
      </c>
    </row>
    <row r="15" spans="1:14" s="23" customFormat="1" ht="21" customHeight="1" x14ac:dyDescent="0.25">
      <c r="A15" s="23" t="s">
        <v>18</v>
      </c>
      <c r="B15" s="38"/>
      <c r="C15" s="44"/>
      <c r="D15" s="45"/>
      <c r="E15" s="44"/>
      <c r="F15" s="46" t="s">
        <v>409</v>
      </c>
      <c r="G15" s="47" t="s">
        <v>410</v>
      </c>
      <c r="H15" s="160">
        <f>VLOOKUP($A15,'CE-118'!$B$10:$D$623,H$3,FALSE)</f>
        <v>13587902.25</v>
      </c>
      <c r="I15" s="156">
        <f>VLOOKUP($A15,'CE-118'!$B$10:$D$623,I$3,FALSE)</f>
        <v>9545548.4700000007</v>
      </c>
      <c r="J15" s="121">
        <f>H15-I15</f>
        <v>4042353.7799999993</v>
      </c>
      <c r="K15" s="131">
        <f t="shared" si="1"/>
        <v>0.42348051478701454</v>
      </c>
    </row>
    <row r="16" spans="1:14" s="23" customFormat="1" ht="21" customHeight="1" x14ac:dyDescent="0.25">
      <c r="A16" s="23" t="s">
        <v>19</v>
      </c>
      <c r="B16" s="38"/>
      <c r="C16" s="39"/>
      <c r="D16" s="40"/>
      <c r="E16" s="39" t="s">
        <v>411</v>
      </c>
      <c r="F16" s="40" t="s">
        <v>412</v>
      </c>
      <c r="G16" s="48"/>
      <c r="H16" s="160">
        <f>VLOOKUP($A16,'CE-118'!$B$10:$D$623,H$3,FALSE)</f>
        <v>0</v>
      </c>
      <c r="I16" s="156">
        <f>VLOOKUP($A16,'CE-118'!$B$10:$D$623,I$3,FALSE)</f>
        <v>0</v>
      </c>
      <c r="J16" s="121">
        <f t="shared" si="0"/>
        <v>0</v>
      </c>
      <c r="K16" s="131" t="str">
        <f t="shared" si="1"/>
        <v xml:space="preserve">-  </v>
      </c>
    </row>
    <row r="17" spans="1:11" s="23" customFormat="1" ht="21" customHeight="1" x14ac:dyDescent="0.25">
      <c r="A17" s="23" t="s">
        <v>20</v>
      </c>
      <c r="B17" s="38"/>
      <c r="C17" s="44"/>
      <c r="D17" s="45"/>
      <c r="E17" s="45"/>
      <c r="F17" s="46" t="s">
        <v>394</v>
      </c>
      <c r="G17" s="47" t="s">
        <v>413</v>
      </c>
      <c r="H17" s="160">
        <f>VLOOKUP($A17,'CE-118'!$B$10:$D$623,H$3,FALSE)</f>
        <v>0</v>
      </c>
      <c r="I17" s="156">
        <f>VLOOKUP($A17,'CE-118'!$B$10:$D$623,I$3,FALSE)</f>
        <v>0</v>
      </c>
      <c r="J17" s="122">
        <f t="shared" si="0"/>
        <v>0</v>
      </c>
      <c r="K17" s="132" t="str">
        <f t="shared" si="1"/>
        <v xml:space="preserve">-  </v>
      </c>
    </row>
    <row r="18" spans="1:11" s="23" customFormat="1" ht="21" customHeight="1" x14ac:dyDescent="0.25">
      <c r="A18" s="23" t="s">
        <v>21</v>
      </c>
      <c r="B18" s="38"/>
      <c r="C18" s="39"/>
      <c r="D18" s="40"/>
      <c r="E18" s="40"/>
      <c r="F18" s="42" t="s">
        <v>401</v>
      </c>
      <c r="G18" s="43" t="s">
        <v>414</v>
      </c>
      <c r="H18" s="160">
        <f>VLOOKUP($A18,'CE-118'!$B$10:$D$623,H$3,FALSE)</f>
        <v>0</v>
      </c>
      <c r="I18" s="156">
        <f>VLOOKUP($A18,'CE-118'!$B$10:$D$623,I$3,FALSE)</f>
        <v>0</v>
      </c>
      <c r="J18" s="122">
        <f t="shared" si="0"/>
        <v>0</v>
      </c>
      <c r="K18" s="132" t="str">
        <f t="shared" si="1"/>
        <v xml:space="preserve">-  </v>
      </c>
    </row>
    <row r="19" spans="1:11" s="23" customFormat="1" ht="21" customHeight="1" x14ac:dyDescent="0.25">
      <c r="A19" s="23" t="s">
        <v>22</v>
      </c>
      <c r="B19" s="38"/>
      <c r="C19" s="39"/>
      <c r="D19" s="40"/>
      <c r="E19" s="40"/>
      <c r="F19" s="42" t="s">
        <v>403</v>
      </c>
      <c r="G19" s="43" t="s">
        <v>415</v>
      </c>
      <c r="H19" s="160">
        <f>VLOOKUP($A19,'CE-118'!$B$10:$D$623,H$3,FALSE)</f>
        <v>0</v>
      </c>
      <c r="I19" s="156">
        <f>VLOOKUP($A19,'CE-118'!$B$10:$D$623,I$3,FALSE)</f>
        <v>0</v>
      </c>
      <c r="J19" s="122">
        <f t="shared" si="0"/>
        <v>0</v>
      </c>
      <c r="K19" s="132" t="str">
        <f t="shared" si="1"/>
        <v xml:space="preserve">-  </v>
      </c>
    </row>
    <row r="20" spans="1:11" s="23" customFormat="1" ht="21" customHeight="1" x14ac:dyDescent="0.25">
      <c r="A20" s="23" t="s">
        <v>23</v>
      </c>
      <c r="B20" s="38"/>
      <c r="C20" s="44"/>
      <c r="D20" s="45"/>
      <c r="E20" s="45"/>
      <c r="F20" s="46" t="s">
        <v>405</v>
      </c>
      <c r="G20" s="47" t="s">
        <v>416</v>
      </c>
      <c r="H20" s="160">
        <f>VLOOKUP($A20,'CE-118'!$B$10:$D$623,H$3,FALSE)</f>
        <v>0</v>
      </c>
      <c r="I20" s="156">
        <f>VLOOKUP($A20,'CE-118'!$B$10:$D$623,I$3,FALSE)</f>
        <v>0</v>
      </c>
      <c r="J20" s="122">
        <f t="shared" si="0"/>
        <v>0</v>
      </c>
      <c r="K20" s="132" t="str">
        <f t="shared" si="1"/>
        <v xml:space="preserve">-  </v>
      </c>
    </row>
    <row r="21" spans="1:11" s="23" customFormat="1" ht="21" customHeight="1" x14ac:dyDescent="0.25">
      <c r="A21" s="23" t="s">
        <v>24</v>
      </c>
      <c r="B21" s="38"/>
      <c r="C21" s="39"/>
      <c r="D21" s="40"/>
      <c r="E21" s="39" t="s">
        <v>417</v>
      </c>
      <c r="F21" s="40" t="s">
        <v>418</v>
      </c>
      <c r="G21" s="41"/>
      <c r="H21" s="160">
        <f>VLOOKUP($A21,'CE-118'!$B$10:$D$623,H$3,FALSE)</f>
        <v>0</v>
      </c>
      <c r="I21" s="156">
        <f>VLOOKUP($A21,'CE-118'!$B$10:$D$623,I$3,FALSE)</f>
        <v>0</v>
      </c>
      <c r="J21" s="121">
        <f t="shared" si="0"/>
        <v>0</v>
      </c>
      <c r="K21" s="131" t="str">
        <f t="shared" si="1"/>
        <v xml:space="preserve">-  </v>
      </c>
    </row>
    <row r="22" spans="1:11" s="29" customFormat="1" ht="21" customHeight="1" x14ac:dyDescent="0.25">
      <c r="A22" s="29" t="s">
        <v>25</v>
      </c>
      <c r="B22" s="49"/>
      <c r="C22" s="50" t="s">
        <v>401</v>
      </c>
      <c r="D22" s="51" t="s">
        <v>419</v>
      </c>
      <c r="E22" s="51"/>
      <c r="F22" s="51"/>
      <c r="G22" s="52"/>
      <c r="H22" s="160">
        <f>VLOOKUP($A22,'CE-118'!$B$10:$D$623,H$3,FALSE)</f>
        <v>0</v>
      </c>
      <c r="I22" s="158">
        <f>VLOOKUP($A22,'CE-118'!$B$10:$D$623,I$3,FALSE)</f>
        <v>0</v>
      </c>
      <c r="J22" s="120">
        <f>H22-I22</f>
        <v>0</v>
      </c>
      <c r="K22" s="130" t="str">
        <f t="shared" si="1"/>
        <v xml:space="preserve">-  </v>
      </c>
    </row>
    <row r="23" spans="1:11" s="29" customFormat="1" ht="21" customHeight="1" x14ac:dyDescent="0.25">
      <c r="A23" s="29" t="s">
        <v>28</v>
      </c>
      <c r="B23" s="49"/>
      <c r="C23" s="35" t="s">
        <v>403</v>
      </c>
      <c r="D23" s="36" t="s">
        <v>420</v>
      </c>
      <c r="E23" s="36"/>
      <c r="F23" s="36"/>
      <c r="G23" s="37"/>
      <c r="H23" s="160">
        <f>VLOOKUP($A23,'CE-118'!$B$10:$D$623,H$3,FALSE)</f>
        <v>1500520.1099999999</v>
      </c>
      <c r="I23" s="158">
        <f>VLOOKUP($A23,'CE-118'!$B$10:$D$623,I$3,FALSE)</f>
        <v>1355366.59</v>
      </c>
      <c r="J23" s="120">
        <f>H23-I23</f>
        <v>145153.51999999979</v>
      </c>
      <c r="K23" s="130">
        <f t="shared" si="1"/>
        <v>0.10709539475958292</v>
      </c>
    </row>
    <row r="24" spans="1:11" s="29" customFormat="1" ht="21" customHeight="1" x14ac:dyDescent="0.25">
      <c r="A24" s="29" t="s">
        <v>29</v>
      </c>
      <c r="B24" s="34"/>
      <c r="C24" s="50" t="s">
        <v>405</v>
      </c>
      <c r="D24" s="51" t="s">
        <v>421</v>
      </c>
      <c r="E24" s="51"/>
      <c r="F24" s="51"/>
      <c r="G24" s="52"/>
      <c r="H24" s="160">
        <f>VLOOKUP($A24,'CE-118'!$B$10:$D$623,H$3,FALSE)</f>
        <v>0</v>
      </c>
      <c r="I24" s="158">
        <f>VLOOKUP($A24,'CE-118'!$B$10:$D$623,I$3,FALSE)</f>
        <v>0</v>
      </c>
      <c r="J24" s="120">
        <f t="shared" si="0"/>
        <v>0</v>
      </c>
      <c r="K24" s="130" t="str">
        <f t="shared" si="1"/>
        <v xml:space="preserve">-  </v>
      </c>
    </row>
    <row r="25" spans="1:11" s="23" customFormat="1" ht="10.5" customHeight="1" x14ac:dyDescent="0.25">
      <c r="A25" s="23" t="s">
        <v>31</v>
      </c>
      <c r="B25" s="38"/>
      <c r="C25" s="150"/>
      <c r="D25" s="153"/>
      <c r="E25" s="191" t="s">
        <v>396</v>
      </c>
      <c r="F25" s="177" t="s">
        <v>422</v>
      </c>
      <c r="G25" s="177"/>
      <c r="H25" s="213">
        <f>VLOOKUP($A25,'CE-118'!$B$10:$D$623,H$3,FALSE)+VLOOKUP($A26,'CE-118'!$B$10:$D$623,H$3,FALSE)</f>
        <v>0</v>
      </c>
      <c r="I25" s="214">
        <f>VLOOKUP($A25,'CE-118'!$B$10:$D$623,I$3,FALSE)+VLOOKUP($A26,'CE-118'!$B$10:$D$623,I$3,FALSE)</f>
        <v>0</v>
      </c>
      <c r="J25" s="188">
        <f t="shared" si="0"/>
        <v>0</v>
      </c>
      <c r="K25" s="182" t="str">
        <f t="shared" si="1"/>
        <v xml:space="preserve">-  </v>
      </c>
    </row>
    <row r="26" spans="1:11" s="23" customFormat="1" ht="10.5" customHeight="1" x14ac:dyDescent="0.25">
      <c r="A26" s="23" t="s">
        <v>38</v>
      </c>
      <c r="B26" s="38"/>
      <c r="C26" s="152"/>
      <c r="D26" s="155"/>
      <c r="E26" s="192"/>
      <c r="F26" s="193"/>
      <c r="G26" s="193"/>
      <c r="H26" s="213"/>
      <c r="I26" s="216"/>
      <c r="J26" s="190"/>
      <c r="K26" s="184" t="str">
        <f t="shared" si="1"/>
        <v xml:space="preserve">-  </v>
      </c>
    </row>
    <row r="27" spans="1:11" s="23" customFormat="1" ht="21" customHeight="1" x14ac:dyDescent="0.25">
      <c r="A27" s="23" t="s">
        <v>42</v>
      </c>
      <c r="B27" s="38"/>
      <c r="C27" s="44"/>
      <c r="D27" s="45"/>
      <c r="E27" s="159" t="s">
        <v>398</v>
      </c>
      <c r="F27" s="45" t="s">
        <v>423</v>
      </c>
      <c r="G27" s="53"/>
      <c r="H27" s="141">
        <f>VLOOKUP($A27,'CE-118'!$B$10:$D$623,H$3,FALSE)</f>
        <v>0</v>
      </c>
      <c r="I27" s="156">
        <f>VLOOKUP($A27,'CE-118'!$B$10:$D$623,I$3,FALSE)</f>
        <v>0</v>
      </c>
      <c r="J27" s="121">
        <f t="shared" si="0"/>
        <v>0</v>
      </c>
      <c r="K27" s="131" t="str">
        <f t="shared" si="1"/>
        <v xml:space="preserve">-  </v>
      </c>
    </row>
    <row r="28" spans="1:11" s="23" customFormat="1" ht="7.15" customHeight="1" x14ac:dyDescent="0.25">
      <c r="A28" s="23" t="s">
        <v>34</v>
      </c>
      <c r="B28" s="38"/>
      <c r="C28" s="150"/>
      <c r="D28" s="153"/>
      <c r="E28" s="191" t="s">
        <v>411</v>
      </c>
      <c r="F28" s="177" t="s">
        <v>424</v>
      </c>
      <c r="G28" s="177"/>
      <c r="H28" s="213">
        <f>VLOOKUP($A28,'CE-118'!$B$10:$D$623,H$3,FALSE)+VLOOKUP($A29,'CE-118'!$B$10:$D$623,H$3,FALSE)+VLOOKUP($A30,'CE-118'!$B$10:$D$623,H$3,FALSE)</f>
        <v>0</v>
      </c>
      <c r="I28" s="214">
        <f>VLOOKUP($A28,'CE-118'!$B$10:$D$623,I$3,FALSE)+VLOOKUP($A29,'CE-118'!$B$10:$D$623,I$3,FALSE)+VLOOKUP($A30,'CE-118'!$B$10:$D$623,I$3,FALSE)</f>
        <v>0</v>
      </c>
      <c r="J28" s="188">
        <f t="shared" si="0"/>
        <v>0</v>
      </c>
      <c r="K28" s="182" t="str">
        <f t="shared" si="1"/>
        <v xml:space="preserve">-  </v>
      </c>
    </row>
    <row r="29" spans="1:11" s="23" customFormat="1" ht="7.15" customHeight="1" x14ac:dyDescent="0.25">
      <c r="A29" s="23" t="s">
        <v>35</v>
      </c>
      <c r="B29" s="38"/>
      <c r="C29" s="151"/>
      <c r="D29" s="154"/>
      <c r="E29" s="185"/>
      <c r="F29" s="186"/>
      <c r="G29" s="186"/>
      <c r="H29" s="213"/>
      <c r="I29" s="215"/>
      <c r="J29" s="189"/>
      <c r="K29" s="183" t="str">
        <f t="shared" si="1"/>
        <v xml:space="preserve">-  </v>
      </c>
    </row>
    <row r="30" spans="1:11" s="29" customFormat="1" ht="7.15" customHeight="1" x14ac:dyDescent="0.25">
      <c r="A30" s="23" t="s">
        <v>41</v>
      </c>
      <c r="B30" s="38"/>
      <c r="C30" s="151"/>
      <c r="D30" s="154"/>
      <c r="E30" s="192"/>
      <c r="F30" s="193"/>
      <c r="G30" s="193"/>
      <c r="H30" s="213"/>
      <c r="I30" s="216"/>
      <c r="J30" s="190"/>
      <c r="K30" s="184" t="str">
        <f t="shared" si="1"/>
        <v xml:space="preserve">-  </v>
      </c>
    </row>
    <row r="31" spans="1:11" s="29" customFormat="1" ht="21" customHeight="1" x14ac:dyDescent="0.25">
      <c r="A31" s="29" t="s">
        <v>50</v>
      </c>
      <c r="B31" s="49"/>
      <c r="C31" s="35" t="s">
        <v>407</v>
      </c>
      <c r="D31" s="36" t="s">
        <v>425</v>
      </c>
      <c r="E31" s="36"/>
      <c r="F31" s="36"/>
      <c r="G31" s="37"/>
      <c r="H31" s="139">
        <f>VLOOKUP($A31,'CE-118'!$B$10:$D$623,H$3,FALSE)</f>
        <v>342727.58999999997</v>
      </c>
      <c r="I31" s="158">
        <f>VLOOKUP($A31,'CE-118'!$B$10:$D$623,I$3,FALSE)</f>
        <v>165317.09</v>
      </c>
      <c r="J31" s="120">
        <f t="shared" si="0"/>
        <v>177410.49999999997</v>
      </c>
      <c r="K31" s="130">
        <f t="shared" si="1"/>
        <v>1.0731528119688047</v>
      </c>
    </row>
    <row r="32" spans="1:11" s="29" customFormat="1" ht="21" customHeight="1" x14ac:dyDescent="0.25">
      <c r="A32" s="29" t="s">
        <v>68</v>
      </c>
      <c r="B32" s="49"/>
      <c r="C32" s="35" t="s">
        <v>409</v>
      </c>
      <c r="D32" s="36" t="s">
        <v>426</v>
      </c>
      <c r="E32" s="36"/>
      <c r="F32" s="36"/>
      <c r="G32" s="37"/>
      <c r="H32" s="158">
        <f>VLOOKUP($A32,'CE-118'!$B$10:$D$623,H$3,FALSE)</f>
        <v>0</v>
      </c>
      <c r="I32" s="158">
        <f>VLOOKUP($A32,'CE-118'!$B$10:$D$623,I$3,FALSE)</f>
        <v>0</v>
      </c>
      <c r="J32" s="120">
        <f t="shared" si="0"/>
        <v>0</v>
      </c>
      <c r="K32" s="130" t="str">
        <f t="shared" si="1"/>
        <v xml:space="preserve">-  </v>
      </c>
    </row>
    <row r="33" spans="1:14" s="29" customFormat="1" ht="21" customHeight="1" x14ac:dyDescent="0.25">
      <c r="A33" s="29" t="s">
        <v>72</v>
      </c>
      <c r="B33" s="49"/>
      <c r="C33" s="50" t="s">
        <v>427</v>
      </c>
      <c r="D33" s="51" t="s">
        <v>428</v>
      </c>
      <c r="E33" s="51"/>
      <c r="F33" s="51"/>
      <c r="G33" s="52"/>
      <c r="H33" s="158">
        <f>VLOOKUP($A33,'CE-118'!$B$10:$D$623,H$3,FALSE)</f>
        <v>20631.3</v>
      </c>
      <c r="I33" s="158">
        <f>VLOOKUP($A33,'CE-118'!$B$10:$D$623,I$3,FALSE)</f>
        <v>19551.419999999998</v>
      </c>
      <c r="J33" s="120">
        <f t="shared" si="0"/>
        <v>1079.880000000001</v>
      </c>
      <c r="K33" s="130">
        <f t="shared" si="1"/>
        <v>5.5232816849108718E-2</v>
      </c>
    </row>
    <row r="34" spans="1:14" s="29" customFormat="1" ht="21" customHeight="1" x14ac:dyDescent="0.25">
      <c r="A34" s="29" t="s">
        <v>79</v>
      </c>
      <c r="B34" s="49"/>
      <c r="C34" s="35" t="s">
        <v>429</v>
      </c>
      <c r="D34" s="56" t="s">
        <v>430</v>
      </c>
      <c r="E34" s="57"/>
      <c r="F34" s="57"/>
      <c r="G34" s="58"/>
      <c r="H34" s="158">
        <f>VLOOKUP($A34,'CE-118'!$B$10:$D$623,H$3,FALSE)</f>
        <v>0</v>
      </c>
      <c r="I34" s="158">
        <f>VLOOKUP($A34,'CE-118'!$B$10:$D$623,I$3,FALSE)</f>
        <v>0</v>
      </c>
      <c r="J34" s="120">
        <f t="shared" si="0"/>
        <v>0</v>
      </c>
      <c r="K34" s="130" t="str">
        <f t="shared" si="1"/>
        <v xml:space="preserve">-  </v>
      </c>
    </row>
    <row r="35" spans="1:14" s="29" customFormat="1" ht="21" customHeight="1" x14ac:dyDescent="0.25">
      <c r="A35" s="29" t="s">
        <v>80</v>
      </c>
      <c r="B35" s="49"/>
      <c r="C35" s="50" t="s">
        <v>431</v>
      </c>
      <c r="D35" s="51" t="s">
        <v>432</v>
      </c>
      <c r="E35" s="51"/>
      <c r="F35" s="51"/>
      <c r="G35" s="52"/>
      <c r="H35" s="158">
        <f>VLOOKUP($A35,'CE-118'!$B$10:$D$623,H$3,FALSE)</f>
        <v>2022.7</v>
      </c>
      <c r="I35" s="158">
        <f>VLOOKUP($A35,'CE-118'!$B$10:$D$623,I$3,FALSE)</f>
        <v>2542.98</v>
      </c>
      <c r="J35" s="123">
        <f t="shared" si="0"/>
        <v>-520.28</v>
      </c>
      <c r="K35" s="133">
        <f t="shared" si="1"/>
        <v>-0.20459460947392427</v>
      </c>
    </row>
    <row r="36" spans="1:14" s="23" customFormat="1" ht="21" customHeight="1" x14ac:dyDescent="0.25">
      <c r="A36" s="23" t="s">
        <v>4</v>
      </c>
      <c r="B36" s="118"/>
      <c r="C36" s="162" t="s">
        <v>433</v>
      </c>
      <c r="D36" s="162"/>
      <c r="E36" s="162"/>
      <c r="F36" s="162"/>
      <c r="G36" s="163"/>
      <c r="H36" s="146">
        <f>H7+H22+H23+H24+H31+H32+H33+H34+H35</f>
        <v>17899039.460000001</v>
      </c>
      <c r="I36" s="146">
        <f>I7+I22+I23+I24+I31+I32+I33+I34+I35</f>
        <v>14711072.460000001</v>
      </c>
      <c r="J36" s="124">
        <f t="shared" si="0"/>
        <v>3187967</v>
      </c>
      <c r="K36" s="134">
        <f t="shared" si="1"/>
        <v>0.21670527479680429</v>
      </c>
    </row>
    <row r="37" spans="1:14" s="29" customFormat="1" ht="21" customHeight="1" x14ac:dyDescent="0.25">
      <c r="B37" s="59"/>
      <c r="C37" s="44"/>
      <c r="D37" s="45"/>
      <c r="E37" s="45"/>
      <c r="F37" s="45"/>
      <c r="G37" s="53"/>
      <c r="H37" s="139"/>
      <c r="I37" s="139"/>
      <c r="J37" s="125"/>
      <c r="K37" s="135"/>
      <c r="M37" s="33"/>
      <c r="N37" s="33"/>
    </row>
    <row r="38" spans="1:14" s="29" customFormat="1" ht="21" customHeight="1" x14ac:dyDescent="0.25">
      <c r="A38" s="29" t="s">
        <v>84</v>
      </c>
      <c r="B38" s="60" t="s">
        <v>434</v>
      </c>
      <c r="C38" s="61" t="s">
        <v>435</v>
      </c>
      <c r="D38" s="62"/>
      <c r="E38" s="62"/>
      <c r="F38" s="62"/>
      <c r="G38" s="63"/>
      <c r="H38" s="160">
        <f>VLOOKUP($A38,'CE-118'!$B$10:$D$623,H$3,FALSE)</f>
        <v>17717637.369999997</v>
      </c>
      <c r="I38" s="158">
        <f>VLOOKUP($A38,'CE-118'!$B$10:$D$623,I$3,FALSE)</f>
        <v>13424999.179999998</v>
      </c>
      <c r="J38" s="120">
        <f t="shared" si="0"/>
        <v>4292638.1899999995</v>
      </c>
      <c r="K38" s="130">
        <f t="shared" si="1"/>
        <v>0.31974960537762953</v>
      </c>
    </row>
    <row r="39" spans="1:14" s="23" customFormat="1" ht="21" customHeight="1" x14ac:dyDescent="0.25">
      <c r="A39" s="23" t="s">
        <v>85</v>
      </c>
      <c r="B39" s="49"/>
      <c r="C39" s="50" t="s">
        <v>394</v>
      </c>
      <c r="D39" s="51" t="s">
        <v>436</v>
      </c>
      <c r="E39" s="64"/>
      <c r="F39" s="51"/>
      <c r="G39" s="52"/>
      <c r="H39" s="139">
        <f>VLOOKUP($A39,'CE-118'!$B$10:$D$623,H$3,FALSE)</f>
        <v>24108.76</v>
      </c>
      <c r="I39" s="158">
        <f>VLOOKUP($A39,'CE-118'!$B$10:$D$623,I$3,FALSE)</f>
        <v>24234.38</v>
      </c>
      <c r="J39" s="120">
        <f t="shared" si="0"/>
        <v>-125.62000000000262</v>
      </c>
      <c r="K39" s="130">
        <f t="shared" si="1"/>
        <v>-5.1835450298296313E-3</v>
      </c>
    </row>
    <row r="40" spans="1:14" s="23" customFormat="1" ht="21" customHeight="1" x14ac:dyDescent="0.25">
      <c r="A40" s="23" t="s">
        <v>86</v>
      </c>
      <c r="B40" s="38"/>
      <c r="C40" s="39"/>
      <c r="D40" s="40"/>
      <c r="E40" s="39" t="s">
        <v>396</v>
      </c>
      <c r="F40" s="40" t="s">
        <v>437</v>
      </c>
      <c r="G40" s="41"/>
      <c r="H40" s="141">
        <f>VLOOKUP($A40,'CE-118'!$B$10:$D$623,H$3,FALSE)</f>
        <v>0</v>
      </c>
      <c r="I40" s="156">
        <f>VLOOKUP($A40,'CE-118'!$B$10:$D$623,I$3,FALSE)</f>
        <v>0</v>
      </c>
      <c r="J40" s="121">
        <f t="shared" si="0"/>
        <v>0</v>
      </c>
      <c r="K40" s="131" t="str">
        <f t="shared" si="1"/>
        <v xml:space="preserve">-  </v>
      </c>
    </row>
    <row r="41" spans="1:14" s="29" customFormat="1" ht="21" customHeight="1" x14ac:dyDescent="0.25">
      <c r="A41" s="29" t="s">
        <v>104</v>
      </c>
      <c r="B41" s="38"/>
      <c r="C41" s="44"/>
      <c r="D41" s="45"/>
      <c r="E41" s="44" t="s">
        <v>398</v>
      </c>
      <c r="F41" s="45" t="s">
        <v>438</v>
      </c>
      <c r="G41" s="53"/>
      <c r="H41" s="141">
        <f>VLOOKUP($A41,'CE-118'!$B$10:$D$623,H$3,FALSE)</f>
        <v>24108.76</v>
      </c>
      <c r="I41" s="156">
        <f>VLOOKUP($A41,'CE-118'!$B$10:$D$623,I$3,FALSE)</f>
        <v>24234.38</v>
      </c>
      <c r="J41" s="121">
        <f t="shared" si="0"/>
        <v>-125.62000000000262</v>
      </c>
      <c r="K41" s="131">
        <f t="shared" si="1"/>
        <v>-5.1835450298296313E-3</v>
      </c>
    </row>
    <row r="42" spans="1:14" s="23" customFormat="1" ht="21" customHeight="1" x14ac:dyDescent="0.25">
      <c r="A42" s="23" t="s">
        <v>113</v>
      </c>
      <c r="B42" s="49"/>
      <c r="C42" s="35" t="s">
        <v>401</v>
      </c>
      <c r="D42" s="36" t="s">
        <v>439</v>
      </c>
      <c r="E42" s="65"/>
      <c r="F42" s="36"/>
      <c r="G42" s="37"/>
      <c r="H42" s="139">
        <f>VLOOKUP($A42,'CE-118'!$B$10:$D$623,H$3,FALSE)</f>
        <v>13817826.74</v>
      </c>
      <c r="I42" s="158">
        <f>VLOOKUP($A42,'CE-118'!$B$10:$D$623,I$3,FALSE)</f>
        <v>8133282.5899999999</v>
      </c>
      <c r="J42" s="120">
        <f t="shared" si="0"/>
        <v>5684544.1500000004</v>
      </c>
      <c r="K42" s="130">
        <f t="shared" si="1"/>
        <v>0.69892372324419638</v>
      </c>
    </row>
    <row r="43" spans="1:14" s="23" customFormat="1" ht="21" customHeight="1" x14ac:dyDescent="0.25">
      <c r="A43" s="23" t="s">
        <v>114</v>
      </c>
      <c r="B43" s="59"/>
      <c r="C43" s="44"/>
      <c r="D43" s="45"/>
      <c r="E43" s="44" t="s">
        <v>396</v>
      </c>
      <c r="F43" s="45" t="s">
        <v>440</v>
      </c>
      <c r="G43" s="53"/>
      <c r="H43" s="141">
        <f>VLOOKUP($A43,'CE-118'!$B$10:$D$623,H$3,FALSE)</f>
        <v>0</v>
      </c>
      <c r="I43" s="156">
        <f>VLOOKUP($A43,'CE-118'!$B$10:$D$623,I$3,FALSE)</f>
        <v>0</v>
      </c>
      <c r="J43" s="121">
        <f t="shared" si="0"/>
        <v>0</v>
      </c>
      <c r="K43" s="131" t="str">
        <f t="shared" si="1"/>
        <v xml:space="preserve">-  </v>
      </c>
    </row>
    <row r="44" spans="1:14" s="23" customFormat="1" ht="21" customHeight="1" x14ac:dyDescent="0.25">
      <c r="A44" s="23" t="s">
        <v>122</v>
      </c>
      <c r="B44" s="59"/>
      <c r="C44" s="39"/>
      <c r="D44" s="40"/>
      <c r="E44" s="39" t="s">
        <v>398</v>
      </c>
      <c r="F44" s="40" t="s">
        <v>441</v>
      </c>
      <c r="G44" s="41"/>
      <c r="H44" s="141">
        <f>VLOOKUP($A44,'CE-118'!$B$10:$D$623,H$3,FALSE)</f>
        <v>0</v>
      </c>
      <c r="I44" s="156">
        <f>VLOOKUP($A44,'CE-118'!$B$10:$D$623,I$3,FALSE)</f>
        <v>0</v>
      </c>
      <c r="J44" s="121">
        <f t="shared" si="0"/>
        <v>0</v>
      </c>
      <c r="K44" s="131" t="str">
        <f t="shared" si="1"/>
        <v xml:space="preserve">-  </v>
      </c>
    </row>
    <row r="45" spans="1:14" s="23" customFormat="1" ht="21" customHeight="1" x14ac:dyDescent="0.25">
      <c r="A45" s="23" t="s">
        <v>126</v>
      </c>
      <c r="B45" s="59"/>
      <c r="C45" s="44"/>
      <c r="D45" s="66"/>
      <c r="E45" s="44" t="s">
        <v>411</v>
      </c>
      <c r="F45" s="45" t="s">
        <v>442</v>
      </c>
      <c r="G45" s="53"/>
      <c r="H45" s="141">
        <f>VLOOKUP($A45,'CE-118'!$B$10:$D$623,H$3,FALSE)</f>
        <v>0</v>
      </c>
      <c r="I45" s="156">
        <f>VLOOKUP($A45,'CE-118'!$B$10:$D$623,I$3,FALSE)</f>
        <v>0</v>
      </c>
      <c r="J45" s="121">
        <f t="shared" si="0"/>
        <v>0</v>
      </c>
      <c r="K45" s="131" t="str">
        <f t="shared" si="1"/>
        <v xml:space="preserve">-  </v>
      </c>
    </row>
    <row r="46" spans="1:14" s="23" customFormat="1" ht="21" customHeight="1" x14ac:dyDescent="0.25">
      <c r="A46" s="23" t="s">
        <v>128</v>
      </c>
      <c r="B46" s="59"/>
      <c r="C46" s="39"/>
      <c r="D46" s="67"/>
      <c r="E46" s="39" t="s">
        <v>417</v>
      </c>
      <c r="F46" s="40" t="s">
        <v>443</v>
      </c>
      <c r="G46" s="41"/>
      <c r="H46" s="141">
        <f>VLOOKUP($A46,'CE-118'!$B$10:$D$623,H$3,FALSE)</f>
        <v>0</v>
      </c>
      <c r="I46" s="156">
        <f>VLOOKUP($A46,'CE-118'!$B$10:$D$623,I$3,FALSE)</f>
        <v>0</v>
      </c>
      <c r="J46" s="121">
        <f t="shared" si="0"/>
        <v>0</v>
      </c>
      <c r="K46" s="131" t="str">
        <f t="shared" si="1"/>
        <v xml:space="preserve">-  </v>
      </c>
    </row>
    <row r="47" spans="1:14" s="23" customFormat="1" ht="21" customHeight="1" x14ac:dyDescent="0.25">
      <c r="A47" s="23" t="s">
        <v>134</v>
      </c>
      <c r="B47" s="59"/>
      <c r="C47" s="44"/>
      <c r="D47" s="66"/>
      <c r="E47" s="44" t="s">
        <v>444</v>
      </c>
      <c r="F47" s="45" t="s">
        <v>445</v>
      </c>
      <c r="G47" s="53"/>
      <c r="H47" s="141">
        <f>VLOOKUP($A47,'CE-118'!$B$10:$D$623,H$3,FALSE)</f>
        <v>0</v>
      </c>
      <c r="I47" s="156">
        <f>VLOOKUP($A47,'CE-118'!$B$10:$D$623,I$3,FALSE)</f>
        <v>0</v>
      </c>
      <c r="J47" s="121">
        <f t="shared" si="0"/>
        <v>0</v>
      </c>
      <c r="K47" s="131" t="str">
        <f t="shared" si="1"/>
        <v xml:space="preserve">-  </v>
      </c>
    </row>
    <row r="48" spans="1:14" s="23" customFormat="1" ht="21" customHeight="1" x14ac:dyDescent="0.25">
      <c r="A48" s="23" t="s">
        <v>139</v>
      </c>
      <c r="B48" s="59"/>
      <c r="C48" s="39"/>
      <c r="D48" s="67"/>
      <c r="E48" s="39" t="s">
        <v>446</v>
      </c>
      <c r="F48" s="40" t="s">
        <v>447</v>
      </c>
      <c r="G48" s="41"/>
      <c r="H48" s="141">
        <f>VLOOKUP($A48,'CE-118'!$B$10:$D$623,H$3,FALSE)</f>
        <v>0</v>
      </c>
      <c r="I48" s="156">
        <f>VLOOKUP($A48,'CE-118'!$B$10:$D$623,I$3,FALSE)</f>
        <v>0</v>
      </c>
      <c r="J48" s="121">
        <f t="shared" si="0"/>
        <v>0</v>
      </c>
      <c r="K48" s="131" t="str">
        <f t="shared" si="1"/>
        <v xml:space="preserve">-  </v>
      </c>
    </row>
    <row r="49" spans="1:11" s="23" customFormat="1" ht="21" customHeight="1" x14ac:dyDescent="0.25">
      <c r="A49" s="23" t="s">
        <v>144</v>
      </c>
      <c r="B49" s="59"/>
      <c r="C49" s="44"/>
      <c r="D49" s="66"/>
      <c r="E49" s="44" t="s">
        <v>448</v>
      </c>
      <c r="F49" s="45" t="s">
        <v>529</v>
      </c>
      <c r="G49" s="53"/>
      <c r="H49" s="141">
        <f>VLOOKUP($A49,'CE-118'!$B$10:$D$623,H$3,FALSE)</f>
        <v>0</v>
      </c>
      <c r="I49" s="156">
        <f>VLOOKUP($A49,'CE-118'!$B$10:$D$623,I$3,FALSE)</f>
        <v>0</v>
      </c>
      <c r="J49" s="121">
        <f t="shared" si="0"/>
        <v>0</v>
      </c>
      <c r="K49" s="131" t="str">
        <f t="shared" si="1"/>
        <v xml:space="preserve">-  </v>
      </c>
    </row>
    <row r="50" spans="1:11" s="23" customFormat="1" ht="21" customHeight="1" x14ac:dyDescent="0.25">
      <c r="A50" s="23" t="s">
        <v>154</v>
      </c>
      <c r="B50" s="59"/>
      <c r="C50" s="39"/>
      <c r="D50" s="67"/>
      <c r="E50" s="39" t="s">
        <v>449</v>
      </c>
      <c r="F50" s="40" t="s">
        <v>450</v>
      </c>
      <c r="G50" s="41"/>
      <c r="H50" s="141">
        <f>VLOOKUP($A50,'CE-118'!$B$10:$D$623,H$3,FALSE)</f>
        <v>250177.87</v>
      </c>
      <c r="I50" s="156">
        <f>VLOOKUP($A50,'CE-118'!$B$10:$D$623,I$3,FALSE)</f>
        <v>271190.65000000002</v>
      </c>
      <c r="J50" s="121">
        <f>H50-I50</f>
        <v>-21012.780000000028</v>
      </c>
      <c r="K50" s="131">
        <f t="shared" si="1"/>
        <v>-7.7483423561984996E-2</v>
      </c>
    </row>
    <row r="51" spans="1:11" s="23" customFormat="1" ht="21" customHeight="1" x14ac:dyDescent="0.25">
      <c r="A51" s="23" t="s">
        <v>160</v>
      </c>
      <c r="B51" s="59"/>
      <c r="C51" s="44"/>
      <c r="D51" s="66"/>
      <c r="E51" s="44" t="s">
        <v>451</v>
      </c>
      <c r="F51" s="45" t="s">
        <v>452</v>
      </c>
      <c r="G51" s="53"/>
      <c r="H51" s="141">
        <f>VLOOKUP($A51,'CE-118'!$B$10:$D$623,H$3,FALSE)</f>
        <v>0</v>
      </c>
      <c r="I51" s="156">
        <f>VLOOKUP($A51,'CE-118'!$B$10:$D$623,I$3,FALSE)</f>
        <v>0</v>
      </c>
      <c r="J51" s="121">
        <f>H51-I51</f>
        <v>0</v>
      </c>
      <c r="K51" s="131" t="str">
        <f t="shared" si="1"/>
        <v xml:space="preserve">-  </v>
      </c>
    </row>
    <row r="52" spans="1:11" s="23" customFormat="1" ht="21" customHeight="1" x14ac:dyDescent="0.25">
      <c r="A52" s="23" t="s">
        <v>167</v>
      </c>
      <c r="B52" s="59"/>
      <c r="C52" s="39"/>
      <c r="D52" s="67"/>
      <c r="E52" s="39" t="s">
        <v>453</v>
      </c>
      <c r="F52" s="40" t="s">
        <v>454</v>
      </c>
      <c r="G52" s="41"/>
      <c r="H52" s="141">
        <f>VLOOKUP($A52,'CE-118'!$B$10:$D$623,H$3,FALSE)</f>
        <v>0</v>
      </c>
      <c r="I52" s="156">
        <f>VLOOKUP($A52,'CE-118'!$B$10:$D$623,I$3,FALSE)</f>
        <v>0</v>
      </c>
      <c r="J52" s="121">
        <f>H52-I52</f>
        <v>0</v>
      </c>
      <c r="K52" s="131" t="str">
        <f t="shared" si="1"/>
        <v xml:space="preserve">-  </v>
      </c>
    </row>
    <row r="53" spans="1:11" s="23" customFormat="1" ht="21" customHeight="1" x14ac:dyDescent="0.25">
      <c r="A53" s="23" t="s">
        <v>173</v>
      </c>
      <c r="B53" s="59"/>
      <c r="C53" s="44"/>
      <c r="D53" s="66"/>
      <c r="E53" s="44" t="s">
        <v>455</v>
      </c>
      <c r="F53" s="45" t="s">
        <v>456</v>
      </c>
      <c r="G53" s="53"/>
      <c r="H53" s="141">
        <f>VLOOKUP($A53,'CE-118'!$B$10:$D$623,H$3,FALSE)</f>
        <v>0</v>
      </c>
      <c r="I53" s="156">
        <f>VLOOKUP($A53,'CE-118'!$B$10:$D$623,I$3,FALSE)</f>
        <v>0</v>
      </c>
      <c r="J53" s="121">
        <f t="shared" si="0"/>
        <v>0</v>
      </c>
      <c r="K53" s="131" t="str">
        <f t="shared" si="1"/>
        <v xml:space="preserve">-  </v>
      </c>
    </row>
    <row r="54" spans="1:11" s="23" customFormat="1" ht="21" customHeight="1" x14ac:dyDescent="0.25">
      <c r="A54" s="23" t="s">
        <v>178</v>
      </c>
      <c r="B54" s="59"/>
      <c r="C54" s="39"/>
      <c r="D54" s="67"/>
      <c r="E54" s="39" t="s">
        <v>457</v>
      </c>
      <c r="F54" s="40" t="s">
        <v>458</v>
      </c>
      <c r="G54" s="41"/>
      <c r="H54" s="141">
        <f>VLOOKUP($A54,'CE-118'!$B$10:$D$623,H$3,FALSE)</f>
        <v>7040913.5699999994</v>
      </c>
      <c r="I54" s="156">
        <f>VLOOKUP($A54,'CE-118'!$B$10:$D$623,I$3,FALSE)</f>
        <v>6824909.54</v>
      </c>
      <c r="J54" s="121">
        <f t="shared" si="0"/>
        <v>216004.02999999933</v>
      </c>
      <c r="K54" s="131">
        <f t="shared" si="1"/>
        <v>3.1649361611904868E-2</v>
      </c>
    </row>
    <row r="55" spans="1:11" s="23" customFormat="1" ht="21" customHeight="1" x14ac:dyDescent="0.25">
      <c r="A55" s="23" t="s">
        <v>181</v>
      </c>
      <c r="B55" s="59"/>
      <c r="C55" s="44"/>
      <c r="D55" s="66"/>
      <c r="E55" s="44" t="s">
        <v>459</v>
      </c>
      <c r="F55" s="45" t="s">
        <v>460</v>
      </c>
      <c r="G55" s="53"/>
      <c r="H55" s="141">
        <f>VLOOKUP($A55,'CE-118'!$B$10:$D$623,H$3,FALSE)</f>
        <v>0</v>
      </c>
      <c r="I55" s="156">
        <f>VLOOKUP($A55,'CE-118'!$B$10:$D$623,I$3,FALSE)</f>
        <v>0</v>
      </c>
      <c r="J55" s="121">
        <f>H55-I55</f>
        <v>0</v>
      </c>
      <c r="K55" s="131" t="str">
        <f t="shared" si="1"/>
        <v xml:space="preserve">-  </v>
      </c>
    </row>
    <row r="56" spans="1:11" s="23" customFormat="1" ht="21" customHeight="1" x14ac:dyDescent="0.25">
      <c r="A56" s="23" t="s">
        <v>189</v>
      </c>
      <c r="B56" s="59"/>
      <c r="C56" s="39"/>
      <c r="D56" s="67"/>
      <c r="E56" s="39" t="s">
        <v>461</v>
      </c>
      <c r="F56" s="40" t="s">
        <v>462</v>
      </c>
      <c r="G56" s="41"/>
      <c r="H56" s="141">
        <f>VLOOKUP($A56,'CE-118'!$B$10:$D$623,H$3,FALSE)</f>
        <v>6526735.2999999998</v>
      </c>
      <c r="I56" s="156">
        <f>VLOOKUP($A56,'CE-118'!$B$10:$D$623,I$3,FALSE)</f>
        <v>1026120.64</v>
      </c>
      <c r="J56" s="121">
        <f>H56-I56</f>
        <v>5500614.6600000001</v>
      </c>
      <c r="K56" s="131">
        <f t="shared" si="1"/>
        <v>5.3605925517685717</v>
      </c>
    </row>
    <row r="57" spans="1:11" s="23" customFormat="1" ht="21" customHeight="1" x14ac:dyDescent="0.25">
      <c r="A57" s="23" t="s">
        <v>196</v>
      </c>
      <c r="B57" s="59"/>
      <c r="C57" s="68"/>
      <c r="D57" s="69"/>
      <c r="E57" s="44" t="s">
        <v>463</v>
      </c>
      <c r="F57" s="69" t="s">
        <v>464</v>
      </c>
      <c r="G57" s="70"/>
      <c r="H57" s="141">
        <f>VLOOKUP($A57,'CE-118'!$B$10:$D$623,H$3,FALSE)</f>
        <v>0</v>
      </c>
      <c r="I57" s="156">
        <f>VLOOKUP($A57,'CE-118'!$B$10:$D$623,I$3,FALSE)</f>
        <v>0</v>
      </c>
      <c r="J57" s="121">
        <f t="shared" si="0"/>
        <v>0</v>
      </c>
      <c r="K57" s="131" t="str">
        <f t="shared" si="1"/>
        <v xml:space="preserve">-  </v>
      </c>
    </row>
    <row r="58" spans="1:11" s="23" customFormat="1" ht="21" customHeight="1" x14ac:dyDescent="0.25">
      <c r="A58" s="23" t="s">
        <v>210</v>
      </c>
      <c r="B58" s="59"/>
      <c r="C58" s="71"/>
      <c r="D58" s="72"/>
      <c r="E58" s="39" t="s">
        <v>465</v>
      </c>
      <c r="F58" s="72" t="s">
        <v>466</v>
      </c>
      <c r="G58" s="48"/>
      <c r="H58" s="141">
        <f>VLOOKUP($A58,'CE-118'!$B$10:$D$623,H$3,FALSE)</f>
        <v>0</v>
      </c>
      <c r="I58" s="156">
        <f>VLOOKUP($A58,'CE-118'!$B$10:$D$623,I$3,FALSE)</f>
        <v>11061.76</v>
      </c>
      <c r="J58" s="121">
        <f t="shared" si="0"/>
        <v>-11061.76</v>
      </c>
      <c r="K58" s="131">
        <f t="shared" si="1"/>
        <v>-1</v>
      </c>
    </row>
    <row r="59" spans="1:11" s="23" customFormat="1" ht="21" customHeight="1" x14ac:dyDescent="0.25">
      <c r="A59" s="23" t="s">
        <v>1114</v>
      </c>
      <c r="B59" s="59"/>
      <c r="C59" s="68"/>
      <c r="D59" s="69"/>
      <c r="E59" s="151" t="s">
        <v>467</v>
      </c>
      <c r="F59" s="69" t="s">
        <v>1379</v>
      </c>
      <c r="G59" s="70"/>
      <c r="H59" s="141">
        <f>VLOOKUP($A59,'CE-118'!$B$10:$D$623,H$3,FALSE)</f>
        <v>0</v>
      </c>
      <c r="I59" s="156">
        <f>VLOOKUP($A59,'CE-118'!$B$10:$D$623,I$3,FALSE)</f>
        <v>0</v>
      </c>
      <c r="J59" s="121">
        <f t="shared" si="0"/>
        <v>0</v>
      </c>
      <c r="K59" s="131" t="str">
        <f t="shared" si="1"/>
        <v xml:space="preserve">-  </v>
      </c>
    </row>
    <row r="60" spans="1:11" s="23" customFormat="1" ht="21" customHeight="1" x14ac:dyDescent="0.25">
      <c r="A60" s="23" t="s">
        <v>216</v>
      </c>
      <c r="B60" s="59"/>
      <c r="C60" s="35" t="s">
        <v>403</v>
      </c>
      <c r="D60" s="36" t="s">
        <v>468</v>
      </c>
      <c r="E60" s="73"/>
      <c r="F60" s="74"/>
      <c r="G60" s="75"/>
      <c r="H60" s="139">
        <f>VLOOKUP($A60,'CE-118'!$B$10:$D$623,H$3,FALSE)</f>
        <v>827112.30000000016</v>
      </c>
      <c r="I60" s="158">
        <f>VLOOKUP($A60,'CE-118'!$B$10:$D$623,I$3,FALSE)</f>
        <v>579805.31999999995</v>
      </c>
      <c r="J60" s="120">
        <f t="shared" si="0"/>
        <v>247306.98000000021</v>
      </c>
      <c r="K60" s="130">
        <f t="shared" si="1"/>
        <v>0.42653451334320325</v>
      </c>
    </row>
    <row r="61" spans="1:11" s="23" customFormat="1" ht="21" customHeight="1" x14ac:dyDescent="0.25">
      <c r="A61" s="23" t="s">
        <v>217</v>
      </c>
      <c r="B61" s="59"/>
      <c r="C61" s="50"/>
      <c r="D61" s="51"/>
      <c r="E61" s="44" t="s">
        <v>396</v>
      </c>
      <c r="F61" s="69" t="s">
        <v>469</v>
      </c>
      <c r="G61" s="76"/>
      <c r="H61" s="141">
        <f>VLOOKUP($A61,'CE-118'!$B$10:$D$623,H$3,FALSE)</f>
        <v>465055.72</v>
      </c>
      <c r="I61" s="156">
        <f>VLOOKUP($A61,'CE-118'!$B$10:$D$623,I$3,FALSE)</f>
        <v>268681.68</v>
      </c>
      <c r="J61" s="121">
        <f t="shared" si="0"/>
        <v>196374.03999999998</v>
      </c>
      <c r="K61" s="131">
        <f t="shared" si="1"/>
        <v>0.73087990219504351</v>
      </c>
    </row>
    <row r="62" spans="1:11" s="23" customFormat="1" ht="21" customHeight="1" x14ac:dyDescent="0.25">
      <c r="A62" s="23" t="s">
        <v>235</v>
      </c>
      <c r="B62" s="59"/>
      <c r="C62" s="77"/>
      <c r="D62" s="39"/>
      <c r="E62" s="39" t="s">
        <v>398</v>
      </c>
      <c r="F62" s="72" t="s">
        <v>530</v>
      </c>
      <c r="G62" s="75"/>
      <c r="H62" s="141">
        <f>VLOOKUP($A62,'CE-118'!$B$10:$D$623,H$3,FALSE)</f>
        <v>361923.77</v>
      </c>
      <c r="I62" s="156">
        <f>VLOOKUP($A62,'CE-118'!$B$10:$D$623,I$3,FALSE)</f>
        <v>311083.87</v>
      </c>
      <c r="J62" s="121">
        <f t="shared" si="0"/>
        <v>50839.900000000023</v>
      </c>
      <c r="K62" s="131">
        <f t="shared" si="1"/>
        <v>0.16342827418213624</v>
      </c>
    </row>
    <row r="63" spans="1:11" s="23" customFormat="1" ht="21" customHeight="1" x14ac:dyDescent="0.25">
      <c r="A63" s="23" t="s">
        <v>248</v>
      </c>
      <c r="B63" s="59"/>
      <c r="C63" s="78"/>
      <c r="D63" s="44"/>
      <c r="E63" s="44" t="s">
        <v>411</v>
      </c>
      <c r="F63" s="69" t="s">
        <v>470</v>
      </c>
      <c r="G63" s="76"/>
      <c r="H63" s="141">
        <f>VLOOKUP($A63,'CE-118'!$B$10:$D$623,H$3,FALSE)</f>
        <v>132.81</v>
      </c>
      <c r="I63" s="156">
        <f>VLOOKUP($A63,'CE-118'!$B$10:$D$623,I$3,FALSE)</f>
        <v>39.770000000000003</v>
      </c>
      <c r="J63" s="121">
        <f t="shared" si="0"/>
        <v>93.039999999999992</v>
      </c>
      <c r="K63" s="131">
        <f t="shared" si="1"/>
        <v>2.3394518481267284</v>
      </c>
    </row>
    <row r="64" spans="1:11" s="29" customFormat="1" ht="21" customHeight="1" x14ac:dyDescent="0.25">
      <c r="A64" s="29" t="s">
        <v>251</v>
      </c>
      <c r="B64" s="59"/>
      <c r="C64" s="35" t="s">
        <v>405</v>
      </c>
      <c r="D64" s="79" t="s">
        <v>471</v>
      </c>
      <c r="E64" s="39"/>
      <c r="F64" s="80"/>
      <c r="G64" s="81"/>
      <c r="H64" s="140">
        <f>VLOOKUP($A64,'CE-118'!$B$10:$D$623,H$3,FALSE)</f>
        <v>3618.36</v>
      </c>
      <c r="I64" s="158">
        <f>VLOOKUP($A64,'CE-118'!$B$10:$D$623,I$3,FALSE)</f>
        <v>3618.36</v>
      </c>
      <c r="J64" s="120">
        <f>H64-I64</f>
        <v>0</v>
      </c>
      <c r="K64" s="130" t="str">
        <f t="shared" si="1"/>
        <v xml:space="preserve">-  </v>
      </c>
    </row>
    <row r="65" spans="1:11" s="29" customFormat="1" ht="21" customHeight="1" x14ac:dyDescent="0.25">
      <c r="A65" s="29" t="s">
        <v>259</v>
      </c>
      <c r="B65" s="59"/>
      <c r="C65" s="50" t="s">
        <v>407</v>
      </c>
      <c r="D65" s="82" t="s">
        <v>472</v>
      </c>
      <c r="E65" s="50"/>
      <c r="F65" s="83"/>
      <c r="G65" s="76"/>
      <c r="H65" s="140">
        <f>VLOOKUP($A65,'CE-118'!$B$10:$D$623,H$3,FALSE)</f>
        <v>16540</v>
      </c>
      <c r="I65" s="158">
        <f>VLOOKUP($A65,'CE-118'!$B$10:$D$623,I$3,FALSE)</f>
        <v>14233.88</v>
      </c>
      <c r="J65" s="120">
        <f t="shared" si="0"/>
        <v>2306.1200000000008</v>
      </c>
      <c r="K65" s="130">
        <f t="shared" si="1"/>
        <v>0.16201625979704767</v>
      </c>
    </row>
    <row r="66" spans="1:11" s="23" customFormat="1" ht="21" customHeight="1" x14ac:dyDescent="0.25">
      <c r="A66" s="23" t="s">
        <v>267</v>
      </c>
      <c r="B66" s="59"/>
      <c r="C66" s="35" t="s">
        <v>409</v>
      </c>
      <c r="D66" s="79" t="s">
        <v>473</v>
      </c>
      <c r="E66" s="62"/>
      <c r="F66" s="79"/>
      <c r="G66" s="81"/>
      <c r="H66" s="140">
        <f>VLOOKUP($A66,'CE-118'!$B$10:$D$623,H$3,FALSE)</f>
        <v>2065276.5099999998</v>
      </c>
      <c r="I66" s="158">
        <f>VLOOKUP($A66,'CE-118'!$B$10:$D$623,I$3,FALSE)</f>
        <v>2089719.52</v>
      </c>
      <c r="J66" s="120">
        <f t="shared" si="0"/>
        <v>-24443.010000000242</v>
      </c>
      <c r="K66" s="130">
        <f t="shared" si="1"/>
        <v>-1.1696789816080314E-2</v>
      </c>
    </row>
    <row r="67" spans="1:11" s="23" customFormat="1" ht="21" customHeight="1" x14ac:dyDescent="0.25">
      <c r="A67" s="23" t="s">
        <v>270</v>
      </c>
      <c r="B67" s="59"/>
      <c r="C67" s="44"/>
      <c r="D67" s="84"/>
      <c r="E67" s="44" t="s">
        <v>396</v>
      </c>
      <c r="F67" s="45" t="s">
        <v>474</v>
      </c>
      <c r="G67" s="85"/>
      <c r="H67" s="141">
        <f>VLOOKUP($A67,'CE-118'!$B$10:$D$623,H$3,FALSE)</f>
        <v>25896.2</v>
      </c>
      <c r="I67" s="156">
        <f>VLOOKUP($A67,'CE-118'!$B$10:$D$623,I$3,FALSE)</f>
        <v>36387.89</v>
      </c>
      <c r="J67" s="121">
        <f t="shared" si="0"/>
        <v>-10491.689999999999</v>
      </c>
      <c r="K67" s="131">
        <f t="shared" si="1"/>
        <v>-0.28832916665407088</v>
      </c>
    </row>
    <row r="68" spans="1:11" s="23" customFormat="1" ht="21" customHeight="1" x14ac:dyDescent="0.25">
      <c r="A68" s="23" t="s">
        <v>274</v>
      </c>
      <c r="B68" s="59"/>
      <c r="C68" s="39"/>
      <c r="D68" s="80"/>
      <c r="E68" s="39" t="s">
        <v>398</v>
      </c>
      <c r="F68" s="40" t="s">
        <v>475</v>
      </c>
      <c r="G68" s="86"/>
      <c r="H68" s="141">
        <f>VLOOKUP($A68,'CE-118'!$B$10:$D$623,H$3,FALSE)</f>
        <v>37.15</v>
      </c>
      <c r="I68" s="156">
        <f>VLOOKUP($A68,'CE-118'!$B$10:$D$623,I$3,FALSE)</f>
        <v>4169.28</v>
      </c>
      <c r="J68" s="121">
        <f t="shared" si="0"/>
        <v>-4132.13</v>
      </c>
      <c r="K68" s="131">
        <f t="shared" si="1"/>
        <v>-0.99108958861002383</v>
      </c>
    </row>
    <row r="69" spans="1:11" s="23" customFormat="1" ht="21" customHeight="1" x14ac:dyDescent="0.25">
      <c r="A69" s="23" t="s">
        <v>278</v>
      </c>
      <c r="B69" s="59"/>
      <c r="C69" s="44"/>
      <c r="D69" s="84"/>
      <c r="E69" s="44" t="s">
        <v>411</v>
      </c>
      <c r="F69" s="45" t="s">
        <v>476</v>
      </c>
      <c r="G69" s="85"/>
      <c r="H69" s="141">
        <f>VLOOKUP($A69,'CE-118'!$B$10:$D$623,H$3,FALSE)</f>
        <v>680516.5</v>
      </c>
      <c r="I69" s="156">
        <f>VLOOKUP($A69,'CE-118'!$B$10:$D$623,I$3,FALSE)</f>
        <v>626784.00999999989</v>
      </c>
      <c r="J69" s="121">
        <f t="shared" si="0"/>
        <v>53732.490000000107</v>
      </c>
      <c r="K69" s="131">
        <f t="shared" si="1"/>
        <v>8.5727282672702701E-2</v>
      </c>
    </row>
    <row r="70" spans="1:11" s="23" customFormat="1" ht="7.15" customHeight="1" x14ac:dyDescent="0.25">
      <c r="A70" s="23" t="s">
        <v>283</v>
      </c>
      <c r="B70" s="59"/>
      <c r="C70" s="54"/>
      <c r="D70" s="87"/>
      <c r="E70" s="191" t="s">
        <v>417</v>
      </c>
      <c r="F70" s="177" t="s">
        <v>477</v>
      </c>
      <c r="G70" s="178"/>
      <c r="H70" s="188">
        <f>VLOOKUP($A70,'CE-118'!$B$10:$D$623,H$3,FALSE)+VLOOKUP($A71,'CE-118'!$B$10:$D$623,H$3,FALSE)+VLOOKUP($A72,'CE-118'!$B$10:$D$623,H$3,FALSE)</f>
        <v>0</v>
      </c>
      <c r="I70" s="188">
        <f>VLOOKUP($A70,'CE-118'!$B$10:$D$623,I$3,FALSE)+VLOOKUP($A71,'CE-118'!$B$10:$D$623,I$3,FALSE)+VLOOKUP($A72,'CE-118'!$B$10:$D$623,I$3,FALSE)</f>
        <v>0</v>
      </c>
      <c r="J70" s="188">
        <f>H70-I70</f>
        <v>0</v>
      </c>
      <c r="K70" s="182" t="str">
        <f t="shared" si="1"/>
        <v xml:space="preserve">-  </v>
      </c>
    </row>
    <row r="71" spans="1:11" s="23" customFormat="1" ht="7.15" customHeight="1" x14ac:dyDescent="0.25">
      <c r="A71" s="23" t="s">
        <v>292</v>
      </c>
      <c r="B71" s="59"/>
      <c r="C71" s="44"/>
      <c r="D71" s="84"/>
      <c r="E71" s="185"/>
      <c r="F71" s="186"/>
      <c r="G71" s="187"/>
      <c r="H71" s="189" t="e">
        <f>VLOOKUP($A70,'CE-118'!$B$9:$D$10,H$3,FALSE)</f>
        <v>#N/A</v>
      </c>
      <c r="I71" s="189" t="e">
        <f>VLOOKUP($A70,'CE-118'!$B$9:$D$10,I$3,FALSE)</f>
        <v>#N/A</v>
      </c>
      <c r="J71" s="189"/>
      <c r="K71" s="183" t="str">
        <f t="shared" ref="K71:K90" si="2">IF(J71=0,"-  ",IF(I71=0,"100,0%",J71/I71))</f>
        <v xml:space="preserve">-  </v>
      </c>
    </row>
    <row r="72" spans="1:11" s="23" customFormat="1" ht="7.15" customHeight="1" x14ac:dyDescent="0.25">
      <c r="A72" s="23" t="s">
        <v>301</v>
      </c>
      <c r="B72" s="59"/>
      <c r="C72" s="55"/>
      <c r="D72" s="88"/>
      <c r="E72" s="192"/>
      <c r="F72" s="193"/>
      <c r="G72" s="194"/>
      <c r="H72" s="190" t="e">
        <f>VLOOKUP($A71,'CE-118'!$B$9:$D$10,H$3,FALSE)</f>
        <v>#N/A</v>
      </c>
      <c r="I72" s="190" t="e">
        <f>VLOOKUP($A71,'CE-118'!$B$9:$D$10,I$3,FALSE)</f>
        <v>#N/A</v>
      </c>
      <c r="J72" s="190"/>
      <c r="K72" s="184" t="str">
        <f t="shared" si="2"/>
        <v xml:space="preserve">-  </v>
      </c>
    </row>
    <row r="73" spans="1:11" s="23" customFormat="1" ht="7.15" customHeight="1" x14ac:dyDescent="0.25">
      <c r="A73" s="23" t="s">
        <v>287</v>
      </c>
      <c r="B73" s="59"/>
      <c r="C73" s="44"/>
      <c r="D73" s="84"/>
      <c r="E73" s="185" t="s">
        <v>444</v>
      </c>
      <c r="F73" s="186" t="s">
        <v>478</v>
      </c>
      <c r="G73" s="187"/>
      <c r="H73" s="188">
        <f>VLOOKUP($A73,'CE-118'!$B$10:$D$623,H$3,FALSE)+VLOOKUP($A74,'CE-118'!$B$10:$D$623,H$3,FALSE)+VLOOKUP($A75,'CE-118'!$B$10:$D$623,H$3,FALSE)</f>
        <v>1358826.66</v>
      </c>
      <c r="I73" s="188">
        <f>VLOOKUP($A73,'CE-118'!$B$10:$D$623,I$3,FALSE)+VLOOKUP($A74,'CE-118'!$B$10:$D$623,I$3,FALSE)+VLOOKUP($A75,'CE-118'!$B$10:$D$623,I$3,FALSE)</f>
        <v>1422378.3399999999</v>
      </c>
      <c r="J73" s="188">
        <f>H73-I73</f>
        <v>-63551.679999999935</v>
      </c>
      <c r="K73" s="182">
        <f t="shared" si="2"/>
        <v>-4.4679870476655274E-2</v>
      </c>
    </row>
    <row r="74" spans="1:11" s="23" customFormat="1" ht="7.15" customHeight="1" x14ac:dyDescent="0.25">
      <c r="A74" s="23" t="s">
        <v>296</v>
      </c>
      <c r="B74" s="59"/>
      <c r="C74" s="44"/>
      <c r="D74" s="84"/>
      <c r="E74" s="185"/>
      <c r="F74" s="186"/>
      <c r="G74" s="187"/>
      <c r="H74" s="189" t="e">
        <f>VLOOKUP($A73,'CE-118'!$B$9:$D$10,H$3,FALSE)</f>
        <v>#N/A</v>
      </c>
      <c r="I74" s="189" t="e">
        <f>VLOOKUP($A73,'CE-118'!$B$9:$D$10,I$3,FALSE)</f>
        <v>#N/A</v>
      </c>
      <c r="J74" s="189"/>
      <c r="K74" s="183" t="str">
        <f t="shared" si="2"/>
        <v xml:space="preserve">-  </v>
      </c>
    </row>
    <row r="75" spans="1:11" s="23" customFormat="1" ht="7.15" customHeight="1" x14ac:dyDescent="0.25">
      <c r="A75" s="23" t="s">
        <v>305</v>
      </c>
      <c r="B75" s="59"/>
      <c r="C75" s="44"/>
      <c r="D75" s="84"/>
      <c r="E75" s="185"/>
      <c r="F75" s="186"/>
      <c r="G75" s="187"/>
      <c r="H75" s="190" t="e">
        <f>VLOOKUP($A74,'CE-118'!$B$9:$D$10,H$3,FALSE)</f>
        <v>#N/A</v>
      </c>
      <c r="I75" s="190" t="e">
        <f>VLOOKUP($A74,'CE-118'!$B$9:$D$10,I$3,FALSE)</f>
        <v>#N/A</v>
      </c>
      <c r="J75" s="190"/>
      <c r="K75" s="184" t="str">
        <f t="shared" si="2"/>
        <v xml:space="preserve">-  </v>
      </c>
    </row>
    <row r="76" spans="1:11" s="29" customFormat="1" ht="21" customHeight="1" x14ac:dyDescent="0.25">
      <c r="A76" s="29" t="s">
        <v>309</v>
      </c>
      <c r="B76" s="59"/>
      <c r="C76" s="35" t="s">
        <v>427</v>
      </c>
      <c r="D76" s="79" t="s">
        <v>479</v>
      </c>
      <c r="E76" s="89"/>
      <c r="F76" s="74"/>
      <c r="G76" s="75"/>
      <c r="H76" s="139">
        <f>VLOOKUP($A76,'CE-118'!$B$10:$D$623,H$3,FALSE)</f>
        <v>213847.1</v>
      </c>
      <c r="I76" s="158">
        <f>VLOOKUP($A76,'CE-118'!$B$10:$D$623,I$3,FALSE)</f>
        <v>94304.87</v>
      </c>
      <c r="J76" s="120">
        <f>H76-I76</f>
        <v>119542.23000000001</v>
      </c>
      <c r="K76" s="130">
        <f t="shared" si="2"/>
        <v>1.2676145993308725</v>
      </c>
    </row>
    <row r="77" spans="1:11" s="23" customFormat="1" ht="21" customHeight="1" x14ac:dyDescent="0.25">
      <c r="A77" s="23" t="s">
        <v>315</v>
      </c>
      <c r="B77" s="59"/>
      <c r="C77" s="50" t="s">
        <v>429</v>
      </c>
      <c r="D77" s="82" t="s">
        <v>480</v>
      </c>
      <c r="E77" s="90"/>
      <c r="F77" s="82"/>
      <c r="G77" s="91"/>
      <c r="H77" s="158">
        <f>VLOOKUP($A77,'CE-118'!$B$10:$D$623,H$3,FALSE)</f>
        <v>32430.809999999998</v>
      </c>
      <c r="I77" s="158">
        <f>VLOOKUP($A77,'CE-118'!$B$10:$D$623,I$3,FALSE)</f>
        <v>29462.18</v>
      </c>
      <c r="J77" s="120">
        <f t="shared" si="0"/>
        <v>2968.6299999999974</v>
      </c>
      <c r="K77" s="130">
        <f t="shared" si="2"/>
        <v>0.10076070406195324</v>
      </c>
    </row>
    <row r="78" spans="1:11" s="29" customFormat="1" ht="21" customHeight="1" x14ac:dyDescent="0.25">
      <c r="A78" s="29" t="s">
        <v>316</v>
      </c>
      <c r="B78" s="59"/>
      <c r="C78" s="39"/>
      <c r="D78" s="80"/>
      <c r="E78" s="39" t="s">
        <v>396</v>
      </c>
      <c r="F78" s="40" t="s">
        <v>481</v>
      </c>
      <c r="G78" s="86"/>
      <c r="H78" s="158">
        <f>VLOOKUP($A78,'CE-118'!$B$10:$D$623,H$3,FALSE)</f>
        <v>19718.53</v>
      </c>
      <c r="I78" s="158">
        <f>VLOOKUP($A78,'CE-118'!$B$10:$D$623,I$3,FALSE)</f>
        <v>19718.53</v>
      </c>
      <c r="J78" s="121">
        <f t="shared" si="0"/>
        <v>0</v>
      </c>
      <c r="K78" s="131" t="str">
        <f t="shared" si="2"/>
        <v xml:space="preserve">-  </v>
      </c>
    </row>
    <row r="79" spans="1:11" s="29" customFormat="1" ht="21" customHeight="1" x14ac:dyDescent="0.25">
      <c r="A79" s="29" t="s">
        <v>1120</v>
      </c>
      <c r="B79" s="49"/>
      <c r="C79" s="50"/>
      <c r="D79" s="82"/>
      <c r="E79" s="151" t="s">
        <v>398</v>
      </c>
      <c r="F79" s="154" t="s">
        <v>482</v>
      </c>
      <c r="G79" s="91"/>
      <c r="H79" s="158">
        <f>VLOOKUP($A79,'CE-118'!$B$10:$D$623,H$3,FALSE)</f>
        <v>4934.92</v>
      </c>
      <c r="I79" s="158">
        <f>VLOOKUP($A79,'CE-118'!$B$10:$D$623,I$3,FALSE)</f>
        <v>4934.92</v>
      </c>
      <c r="J79" s="121">
        <f>H79-I79</f>
        <v>0</v>
      </c>
      <c r="K79" s="131" t="str">
        <f t="shared" si="2"/>
        <v xml:space="preserve">-  </v>
      </c>
    </row>
    <row r="80" spans="1:11" s="29" customFormat="1" ht="21" customHeight="1" x14ac:dyDescent="0.25">
      <c r="A80" s="29" t="s">
        <v>1123</v>
      </c>
      <c r="B80" s="49"/>
      <c r="C80" s="92"/>
      <c r="D80" s="93"/>
      <c r="E80" s="150" t="s">
        <v>411</v>
      </c>
      <c r="F80" s="177" t="s">
        <v>483</v>
      </c>
      <c r="G80" s="178"/>
      <c r="H80" s="158">
        <f>VLOOKUP($A80,'CE-118'!$B$10:$D$623,H$3,FALSE)</f>
        <v>7777.36</v>
      </c>
      <c r="I80" s="158">
        <f>VLOOKUP($A80,'CE-118'!$B$10:$D$623,I$3,FALSE)</f>
        <v>4808.7299999999996</v>
      </c>
      <c r="J80" s="156">
        <f>H80-I80</f>
        <v>2968.63</v>
      </c>
      <c r="K80" s="148">
        <f t="shared" si="2"/>
        <v>0.61734179294741032</v>
      </c>
    </row>
    <row r="81" spans="1:11" s="29" customFormat="1" ht="21" customHeight="1" x14ac:dyDescent="0.25">
      <c r="A81" s="29" t="s">
        <v>1124</v>
      </c>
      <c r="B81" s="49"/>
      <c r="C81" s="35" t="s">
        <v>431</v>
      </c>
      <c r="D81" s="79" t="s">
        <v>484</v>
      </c>
      <c r="E81" s="62"/>
      <c r="F81" s="79"/>
      <c r="G81" s="81"/>
      <c r="H81" s="158">
        <f>VLOOKUP($A81,'CE-118'!$B$10:$D$623,H$3,FALSE)</f>
        <v>0</v>
      </c>
      <c r="I81" s="158">
        <f>VLOOKUP($A81,'CE-118'!$B$10:$D$623,I$3,FALSE)</f>
        <v>0</v>
      </c>
      <c r="J81" s="120">
        <f t="shared" si="0"/>
        <v>0</v>
      </c>
      <c r="K81" s="130" t="str">
        <f t="shared" si="2"/>
        <v xml:space="preserve">-  </v>
      </c>
    </row>
    <row r="82" spans="1:11" s="23" customFormat="1" ht="21" customHeight="1" x14ac:dyDescent="0.25">
      <c r="A82" s="29" t="s">
        <v>1127</v>
      </c>
      <c r="B82" s="49"/>
      <c r="C82" s="35" t="s">
        <v>485</v>
      </c>
      <c r="D82" s="79" t="s">
        <v>486</v>
      </c>
      <c r="E82" s="62"/>
      <c r="F82" s="79"/>
      <c r="G82" s="81"/>
      <c r="H82" s="158">
        <f>VLOOKUP($A82,'CE-118'!$B$10:$D$623,H$3,FALSE)</f>
        <v>0</v>
      </c>
      <c r="I82" s="158">
        <f>VLOOKUP($A82,'CE-118'!$B$10:$D$623,I$3,FALSE)</f>
        <v>0</v>
      </c>
      <c r="J82" s="120">
        <f t="shared" si="0"/>
        <v>0</v>
      </c>
      <c r="K82" s="130" t="str">
        <f t="shared" si="2"/>
        <v xml:space="preserve">-  </v>
      </c>
    </row>
    <row r="83" spans="1:11" s="23" customFormat="1" ht="21" customHeight="1" x14ac:dyDescent="0.25">
      <c r="A83" s="29" t="s">
        <v>1128</v>
      </c>
      <c r="B83" s="94"/>
      <c r="C83" s="68"/>
      <c r="D83" s="84"/>
      <c r="E83" s="151" t="s">
        <v>396</v>
      </c>
      <c r="F83" s="84" t="s">
        <v>487</v>
      </c>
      <c r="G83" s="85"/>
      <c r="H83" s="158">
        <f>VLOOKUP($A83,'CE-118'!$B$10:$D$623,H$3,FALSE)</f>
        <v>0</v>
      </c>
      <c r="I83" s="158">
        <f>VLOOKUP($A83,'CE-118'!$B$10:$D$623,I$3,FALSE)</f>
        <v>0</v>
      </c>
      <c r="J83" s="121">
        <f t="shared" si="0"/>
        <v>0</v>
      </c>
      <c r="K83" s="131" t="str">
        <f t="shared" si="2"/>
        <v xml:space="preserve">-  </v>
      </c>
    </row>
    <row r="84" spans="1:11" s="29" customFormat="1" ht="21" customHeight="1" x14ac:dyDescent="0.25">
      <c r="A84" s="29" t="s">
        <v>1137</v>
      </c>
      <c r="B84" s="94"/>
      <c r="C84" s="71"/>
      <c r="D84" s="80"/>
      <c r="E84" s="39" t="s">
        <v>398</v>
      </c>
      <c r="F84" s="80" t="s">
        <v>488</v>
      </c>
      <c r="G84" s="86"/>
      <c r="H84" s="158">
        <f>VLOOKUP($A84,'CE-118'!$B$10:$D$623,H$3,FALSE)</f>
        <v>0</v>
      </c>
      <c r="I84" s="158">
        <f>VLOOKUP($A84,'CE-118'!$B$10:$D$623,I$3,FALSE)</f>
        <v>0</v>
      </c>
      <c r="J84" s="121">
        <f t="shared" si="0"/>
        <v>0</v>
      </c>
      <c r="K84" s="131" t="str">
        <f t="shared" si="2"/>
        <v xml:space="preserve">-  </v>
      </c>
    </row>
    <row r="85" spans="1:11" s="23" customFormat="1" ht="21" customHeight="1" x14ac:dyDescent="0.25">
      <c r="A85" s="29" t="s">
        <v>1144</v>
      </c>
      <c r="B85" s="94"/>
      <c r="C85" s="50" t="s">
        <v>489</v>
      </c>
      <c r="D85" s="82" t="s">
        <v>490</v>
      </c>
      <c r="E85" s="90"/>
      <c r="F85" s="82"/>
      <c r="G85" s="91"/>
      <c r="H85" s="158">
        <f>VLOOKUP($A85,'CE-118'!$B$10:$D$623,H$3,FALSE)</f>
        <v>716876.79</v>
      </c>
      <c r="I85" s="158">
        <f>VLOOKUP($A85,'CE-118'!$B$10:$D$623,I$3,FALSE)</f>
        <v>2456338.08</v>
      </c>
      <c r="J85" s="120">
        <f t="shared" si="0"/>
        <v>-1739461.29</v>
      </c>
      <c r="K85" s="130">
        <f t="shared" si="2"/>
        <v>-0.70815223041284281</v>
      </c>
    </row>
    <row r="86" spans="1:11" s="23" customFormat="1" ht="21" customHeight="1" x14ac:dyDescent="0.25">
      <c r="A86" s="23" t="s">
        <v>1145</v>
      </c>
      <c r="B86" s="94"/>
      <c r="C86" s="71"/>
      <c r="D86" s="80"/>
      <c r="E86" s="39" t="s">
        <v>396</v>
      </c>
      <c r="F86" s="80" t="s">
        <v>491</v>
      </c>
      <c r="G86" s="86"/>
      <c r="H86" s="158">
        <f>VLOOKUP($A86,'CE-118'!$B$10:$D$623,H$3,FALSE)</f>
        <v>0</v>
      </c>
      <c r="I86" s="158">
        <f>VLOOKUP($A86,'CE-118'!$B$10:$D$623,I$3,FALSE)</f>
        <v>0</v>
      </c>
      <c r="J86" s="121">
        <f t="shared" si="0"/>
        <v>0</v>
      </c>
      <c r="K86" s="131" t="str">
        <f t="shared" si="2"/>
        <v xml:space="preserve">-  </v>
      </c>
    </row>
    <row r="87" spans="1:11" s="23" customFormat="1" ht="21" customHeight="1" x14ac:dyDescent="0.25">
      <c r="A87" s="23" t="s">
        <v>1153</v>
      </c>
      <c r="B87" s="94"/>
      <c r="C87" s="68"/>
      <c r="D87" s="84"/>
      <c r="E87" s="151" t="s">
        <v>398</v>
      </c>
      <c r="F87" s="84" t="s">
        <v>492</v>
      </c>
      <c r="G87" s="85"/>
      <c r="H87" s="158">
        <f>VLOOKUP($A87,'CE-118'!$B$10:$D$623,H$3,FALSE)</f>
        <v>0</v>
      </c>
      <c r="I87" s="158">
        <f>VLOOKUP($A87,'CE-118'!$B$10:$D$623,I$3,FALSE)</f>
        <v>0</v>
      </c>
      <c r="J87" s="121">
        <f t="shared" si="0"/>
        <v>0</v>
      </c>
      <c r="K87" s="131" t="str">
        <f t="shared" si="2"/>
        <v xml:space="preserve">-  </v>
      </c>
    </row>
    <row r="88" spans="1:11" s="23" customFormat="1" ht="21" customHeight="1" x14ac:dyDescent="0.25">
      <c r="A88" s="29" t="s">
        <v>1154</v>
      </c>
      <c r="B88" s="94"/>
      <c r="C88" s="71"/>
      <c r="D88" s="80"/>
      <c r="E88" s="39" t="s">
        <v>411</v>
      </c>
      <c r="F88" s="80" t="s">
        <v>493</v>
      </c>
      <c r="G88" s="86"/>
      <c r="H88" s="158">
        <f>VLOOKUP($A88,'CE-118'!$B$10:$D$623,H$3,FALSE)</f>
        <v>716876.79</v>
      </c>
      <c r="I88" s="158">
        <f>VLOOKUP($A88,'CE-118'!$B$10:$D$623,I$3,FALSE)</f>
        <v>2456247.59</v>
      </c>
      <c r="J88" s="121">
        <f t="shared" si="0"/>
        <v>-1739370.7999999998</v>
      </c>
      <c r="K88" s="131">
        <f t="shared" si="2"/>
        <v>-0.70814147852252951</v>
      </c>
    </row>
    <row r="89" spans="1:11" s="29" customFormat="1" ht="21" customHeight="1" x14ac:dyDescent="0.25">
      <c r="A89" s="23" t="s">
        <v>1161</v>
      </c>
      <c r="B89" s="94"/>
      <c r="C89" s="68"/>
      <c r="D89" s="84"/>
      <c r="E89" s="151" t="s">
        <v>417</v>
      </c>
      <c r="F89" s="84" t="s">
        <v>494</v>
      </c>
      <c r="G89" s="85"/>
      <c r="H89" s="158">
        <f>VLOOKUP($A89,'CE-118'!$B$10:$D$623,H$3,FALSE)</f>
        <v>0</v>
      </c>
      <c r="I89" s="158">
        <f>VLOOKUP($A89,'CE-118'!$B$10:$D$623,I$3,FALSE)</f>
        <v>90.49</v>
      </c>
      <c r="J89" s="157">
        <f t="shared" si="0"/>
        <v>-90.49</v>
      </c>
      <c r="K89" s="149">
        <f t="shared" si="2"/>
        <v>-1</v>
      </c>
    </row>
    <row r="90" spans="1:11" s="23" customFormat="1" ht="21" customHeight="1" x14ac:dyDescent="0.25">
      <c r="A90" s="23" t="s">
        <v>84</v>
      </c>
      <c r="B90" s="118"/>
      <c r="C90" s="162" t="s">
        <v>495</v>
      </c>
      <c r="D90" s="162"/>
      <c r="E90" s="162"/>
      <c r="F90" s="162"/>
      <c r="G90" s="163"/>
      <c r="H90" s="124">
        <f>H39+H42+H60+H64+H65+H66+H76+H77+H81+H82+H85</f>
        <v>17717637.369999997</v>
      </c>
      <c r="I90" s="124">
        <f>I39+I42+I60+I64+I65+I66+I76+I77+I81+I82+I85</f>
        <v>13424999.179999998</v>
      </c>
      <c r="J90" s="124">
        <f t="shared" si="0"/>
        <v>4292638.1899999995</v>
      </c>
      <c r="K90" s="134">
        <f t="shared" si="2"/>
        <v>0.31974960537762953</v>
      </c>
    </row>
    <row r="91" spans="1:11" s="95" customFormat="1" ht="21" customHeight="1" thickBot="1" x14ac:dyDescent="0.3">
      <c r="A91" s="23"/>
      <c r="B91" s="94"/>
      <c r="C91" s="44"/>
      <c r="D91" s="84"/>
      <c r="E91" s="69"/>
      <c r="F91" s="84"/>
      <c r="G91" s="85"/>
      <c r="H91" s="125"/>
      <c r="I91" s="125"/>
      <c r="J91" s="125"/>
      <c r="K91" s="135"/>
    </row>
    <row r="92" spans="1:11" s="95" customFormat="1" ht="21" customHeight="1" thickTop="1" thickBot="1" x14ac:dyDescent="0.3">
      <c r="A92" s="23"/>
      <c r="B92" s="164" t="s">
        <v>496</v>
      </c>
      <c r="C92" s="165"/>
      <c r="D92" s="165"/>
      <c r="E92" s="165"/>
      <c r="F92" s="165"/>
      <c r="G92" s="166"/>
      <c r="H92" s="126">
        <f>H36-H90</f>
        <v>181402.09000000358</v>
      </c>
      <c r="I92" s="126">
        <f>I36-I90</f>
        <v>1286073.2800000031</v>
      </c>
      <c r="J92" s="126">
        <f t="shared" si="0"/>
        <v>-1104671.1899999995</v>
      </c>
      <c r="K92" s="136">
        <f>IF(J92=0,"-  ",IF(I92=0,"100,0%",J92/I92))</f>
        <v>-0.85894886953875349</v>
      </c>
    </row>
    <row r="93" spans="1:11" s="29" customFormat="1" ht="21" customHeight="1" thickTop="1" x14ac:dyDescent="0.25">
      <c r="B93" s="34"/>
      <c r="C93" s="96"/>
      <c r="D93" s="96"/>
      <c r="E93" s="97"/>
      <c r="F93" s="98"/>
      <c r="G93" s="99"/>
      <c r="H93" s="127"/>
      <c r="I93" s="127"/>
      <c r="J93" s="127"/>
      <c r="K93" s="137"/>
    </row>
    <row r="94" spans="1:11" s="29" customFormat="1" ht="21" customHeight="1" x14ac:dyDescent="0.25">
      <c r="A94" s="23" t="s">
        <v>318</v>
      </c>
      <c r="B94" s="60" t="s">
        <v>497</v>
      </c>
      <c r="C94" s="61" t="s">
        <v>498</v>
      </c>
      <c r="D94" s="62"/>
      <c r="E94" s="61"/>
      <c r="F94" s="79"/>
      <c r="G94" s="81"/>
      <c r="H94" s="120">
        <f>VLOOKUP($A94,'CE-118'!$B$10:$D$623,H$3,FALSE)</f>
        <v>189.19</v>
      </c>
      <c r="I94" s="120">
        <f>VLOOKUP($A94,'CE-118'!$B$10:$D$623,I$3,FALSE)</f>
        <v>388.73</v>
      </c>
      <c r="J94" s="120">
        <f>H94-I94</f>
        <v>-199.54000000000002</v>
      </c>
      <c r="K94" s="130">
        <f t="shared" ref="K94:K99" si="3">IF(J94=0,"-  ",IF(I94=0,"100,0%",J94/I94))</f>
        <v>-0.51331258199778773</v>
      </c>
    </row>
    <row r="95" spans="1:11" s="29" customFormat="1" ht="10.9" customHeight="1" x14ac:dyDescent="0.25">
      <c r="A95" s="95" t="s">
        <v>319</v>
      </c>
      <c r="B95" s="34"/>
      <c r="C95" s="179" t="s">
        <v>394</v>
      </c>
      <c r="D95" s="180" t="s">
        <v>499</v>
      </c>
      <c r="E95" s="180"/>
      <c r="F95" s="180"/>
      <c r="G95" s="181"/>
      <c r="H95" s="167">
        <f>VLOOKUP($A95,'CE-118'!$B$10:$D$623,H$3,FALSE)+VLOOKUP($A96,'CE-118'!$B$10:$D$623,H$3,FALSE)</f>
        <v>189.19</v>
      </c>
      <c r="I95" s="167">
        <f>VLOOKUP($A95,'CE-118'!$B$10:$D$623,I$3,FALSE)+VLOOKUP($A96,'CE-118'!$B$10:$D$623,I$3,FALSE)</f>
        <v>388.73</v>
      </c>
      <c r="J95" s="167">
        <f>H95-I95</f>
        <v>-199.54000000000002</v>
      </c>
      <c r="K95" s="169">
        <f t="shared" si="3"/>
        <v>-0.51331258199778773</v>
      </c>
    </row>
    <row r="96" spans="1:11" s="29" customFormat="1" ht="10.9" customHeight="1" x14ac:dyDescent="0.25">
      <c r="A96" s="95" t="s">
        <v>323</v>
      </c>
      <c r="B96" s="49"/>
      <c r="C96" s="179"/>
      <c r="D96" s="180"/>
      <c r="E96" s="180"/>
      <c r="F96" s="180"/>
      <c r="G96" s="181"/>
      <c r="H96" s="168" t="e">
        <f>VLOOKUP($A99,'CE-118'!$B$9:$D$10,H$3,FALSE)</f>
        <v>#N/A</v>
      </c>
      <c r="I96" s="168" t="e">
        <f>VLOOKUP($A99,'CE-118'!$B$9:$D$10,I$3,FALSE)</f>
        <v>#N/A</v>
      </c>
      <c r="J96" s="168"/>
      <c r="K96" s="170" t="str">
        <f t="shared" si="3"/>
        <v xml:space="preserve">-  </v>
      </c>
    </row>
    <row r="97" spans="1:11" s="29" customFormat="1" ht="10.9" customHeight="1" x14ac:dyDescent="0.25">
      <c r="A97" s="29" t="s">
        <v>329</v>
      </c>
      <c r="B97" s="49"/>
      <c r="C97" s="171" t="s">
        <v>401</v>
      </c>
      <c r="D97" s="173" t="s">
        <v>500</v>
      </c>
      <c r="E97" s="173"/>
      <c r="F97" s="173"/>
      <c r="G97" s="174"/>
      <c r="H97" s="167">
        <f>VLOOKUP($A97,'CE-118'!$B$10:$D$623,H$3,FALSE)+VLOOKUP($A98,'CE-118'!$B$10:$D$623,H$3,FALSE)</f>
        <v>0</v>
      </c>
      <c r="I97" s="167">
        <f>VLOOKUP($A97,'CE-118'!$B$10:$D$623,I$3,FALSE)+VLOOKUP($A98,'CE-118'!$B$10:$D$623,I$3,FALSE)</f>
        <v>0</v>
      </c>
      <c r="J97" s="167">
        <f t="shared" si="0"/>
        <v>0</v>
      </c>
      <c r="K97" s="169" t="str">
        <f t="shared" si="3"/>
        <v xml:space="preserve">-  </v>
      </c>
    </row>
    <row r="98" spans="1:11" s="29" customFormat="1" ht="10.9" customHeight="1" x14ac:dyDescent="0.25">
      <c r="A98" s="29" t="s">
        <v>333</v>
      </c>
      <c r="B98" s="49"/>
      <c r="C98" s="172"/>
      <c r="D98" s="175"/>
      <c r="E98" s="175"/>
      <c r="F98" s="175"/>
      <c r="G98" s="176"/>
      <c r="H98" s="168" t="e">
        <f>VLOOKUP($A101,'CE-118'!$B$9:$D$10,H$3,FALSE)</f>
        <v>#N/A</v>
      </c>
      <c r="I98" s="168" t="e">
        <f>VLOOKUP($A101,'CE-118'!$B$9:$D$10,I$3,FALSE)</f>
        <v>#N/A</v>
      </c>
      <c r="J98" s="168"/>
      <c r="K98" s="170" t="str">
        <f t="shared" si="3"/>
        <v xml:space="preserve">-  </v>
      </c>
    </row>
    <row r="99" spans="1:11" s="23" customFormat="1" ht="21" customHeight="1" x14ac:dyDescent="0.25">
      <c r="A99" s="29" t="s">
        <v>318</v>
      </c>
      <c r="B99" s="118"/>
      <c r="C99" s="162" t="s">
        <v>501</v>
      </c>
      <c r="D99" s="162"/>
      <c r="E99" s="162"/>
      <c r="F99" s="162"/>
      <c r="G99" s="163"/>
      <c r="H99" s="124">
        <f>H95-H97</f>
        <v>189.19</v>
      </c>
      <c r="I99" s="124">
        <f>I95-I97</f>
        <v>388.73</v>
      </c>
      <c r="J99" s="124">
        <f t="shared" si="0"/>
        <v>-199.54000000000002</v>
      </c>
      <c r="K99" s="134">
        <f t="shared" si="3"/>
        <v>-0.51331258199778773</v>
      </c>
    </row>
    <row r="100" spans="1:11" s="29" customFormat="1" ht="21" customHeight="1" x14ac:dyDescent="0.25">
      <c r="B100" s="59"/>
      <c r="C100" s="44"/>
      <c r="D100" s="84"/>
      <c r="E100" s="66"/>
      <c r="F100" s="84"/>
      <c r="G100" s="85"/>
      <c r="H100" s="125"/>
      <c r="I100" s="125"/>
      <c r="J100" s="125"/>
      <c r="K100" s="135"/>
    </row>
    <row r="101" spans="1:11" s="29" customFormat="1" ht="21" customHeight="1" x14ac:dyDescent="0.25">
      <c r="A101" s="29" t="s">
        <v>336</v>
      </c>
      <c r="B101" s="60" t="s">
        <v>502</v>
      </c>
      <c r="C101" s="61" t="s">
        <v>503</v>
      </c>
      <c r="D101" s="62"/>
      <c r="E101" s="36"/>
      <c r="F101" s="79"/>
      <c r="G101" s="81"/>
      <c r="H101" s="120">
        <f>VLOOKUP($A101,'CE-118'!$B$10:$D$623,H$3,FALSE)</f>
        <v>0</v>
      </c>
      <c r="I101" s="120">
        <f>VLOOKUP($A101,'CE-118'!$B$10:$D$623,I$3,FALSE)</f>
        <v>0</v>
      </c>
      <c r="J101" s="120">
        <f>H101-I101</f>
        <v>0</v>
      </c>
      <c r="K101" s="130" t="str">
        <f>IF(J101=0,"-  ",IF(I101=0,"100,0%",J101/I101))</f>
        <v xml:space="preserve">-  </v>
      </c>
    </row>
    <row r="102" spans="1:11" s="29" customFormat="1" ht="21" customHeight="1" x14ac:dyDescent="0.25">
      <c r="A102" s="29" t="s">
        <v>337</v>
      </c>
      <c r="B102" s="49"/>
      <c r="C102" s="50" t="s">
        <v>394</v>
      </c>
      <c r="D102" s="100" t="s">
        <v>504</v>
      </c>
      <c r="E102" s="90"/>
      <c r="F102" s="51"/>
      <c r="G102" s="52"/>
      <c r="H102" s="120">
        <f>VLOOKUP($A102,'CE-118'!$B$10:$D$623,H$3,FALSE)</f>
        <v>0</v>
      </c>
      <c r="I102" s="120">
        <f>VLOOKUP($A102,'CE-118'!$B$10:$D$623,I$3,FALSE)</f>
        <v>0</v>
      </c>
      <c r="J102" s="120">
        <f t="shared" si="0"/>
        <v>0</v>
      </c>
      <c r="K102" s="130" t="str">
        <f>IF(J102=0,"-  ",IF(I102=0,"100,0%",J102/I102))</f>
        <v xml:space="preserve">-  </v>
      </c>
    </row>
    <row r="103" spans="1:11" s="29" customFormat="1" ht="21" customHeight="1" x14ac:dyDescent="0.25">
      <c r="A103" s="23" t="s">
        <v>338</v>
      </c>
      <c r="B103" s="49"/>
      <c r="C103" s="35" t="s">
        <v>401</v>
      </c>
      <c r="D103" s="61" t="s">
        <v>505</v>
      </c>
      <c r="E103" s="62"/>
      <c r="F103" s="36"/>
      <c r="G103" s="37"/>
      <c r="H103" s="120">
        <f>VLOOKUP($A103,'CE-118'!$B$10:$D$623,H$3,FALSE)</f>
        <v>0</v>
      </c>
      <c r="I103" s="120">
        <f>VLOOKUP($A103,'CE-118'!$B$10:$D$623,I$3,FALSE)</f>
        <v>0</v>
      </c>
      <c r="J103" s="123">
        <f t="shared" si="0"/>
        <v>0</v>
      </c>
      <c r="K103" s="133" t="str">
        <f>IF(J103=0,"-  ",IF(I103=0,"100,0%",J103/I103))</f>
        <v xml:space="preserve">-  </v>
      </c>
    </row>
    <row r="104" spans="1:11" s="23" customFormat="1" ht="21" customHeight="1" x14ac:dyDescent="0.25">
      <c r="A104" s="29" t="s">
        <v>336</v>
      </c>
      <c r="B104" s="118"/>
      <c r="C104" s="162" t="s">
        <v>506</v>
      </c>
      <c r="D104" s="162"/>
      <c r="E104" s="162"/>
      <c r="F104" s="162"/>
      <c r="G104" s="163"/>
      <c r="H104" s="124">
        <f>H102-H103</f>
        <v>0</v>
      </c>
      <c r="I104" s="124">
        <f>I102-I103</f>
        <v>0</v>
      </c>
      <c r="J104" s="124">
        <f t="shared" si="0"/>
        <v>0</v>
      </c>
      <c r="K104" s="134" t="str">
        <f>IF(J104=0,"-  ",IF(I104=0,"100,0%",J104/I104))</f>
        <v xml:space="preserve">-  </v>
      </c>
    </row>
    <row r="105" spans="1:11" s="29" customFormat="1" ht="21" customHeight="1" x14ac:dyDescent="0.25">
      <c r="B105" s="59"/>
      <c r="C105" s="44"/>
      <c r="D105" s="69"/>
      <c r="E105" s="66"/>
      <c r="F105" s="45"/>
      <c r="G105" s="53"/>
      <c r="H105" s="125"/>
      <c r="I105" s="125"/>
      <c r="J105" s="125"/>
      <c r="K105" s="135"/>
    </row>
    <row r="106" spans="1:11" s="29" customFormat="1" ht="21" customHeight="1" x14ac:dyDescent="0.25">
      <c r="A106" s="29" t="s">
        <v>339</v>
      </c>
      <c r="B106" s="60" t="s">
        <v>507</v>
      </c>
      <c r="C106" s="61" t="s">
        <v>508</v>
      </c>
      <c r="D106" s="62"/>
      <c r="E106" s="36"/>
      <c r="F106" s="79"/>
      <c r="G106" s="81"/>
      <c r="H106" s="120">
        <f>VLOOKUP($A106,'CE-118'!$B$10:$D$623,H$3,FALSE)</f>
        <v>-41440.54</v>
      </c>
      <c r="I106" s="120">
        <f>VLOOKUP($A106,'CE-118'!$B$10:$D$623,I$3,FALSE)</f>
        <v>-1144492.92</v>
      </c>
      <c r="J106" s="120">
        <f>H106-I106</f>
        <v>1103052.3799999999</v>
      </c>
      <c r="K106" s="130">
        <f t="shared" ref="K106:K113" si="4">IF(J106=0,"-  ",IF(I106=0,"100,0%",J106/I106))</f>
        <v>-0.96379135311732633</v>
      </c>
    </row>
    <row r="107" spans="1:11" s="23" customFormat="1" ht="21" customHeight="1" x14ac:dyDescent="0.25">
      <c r="A107" s="29" t="s">
        <v>340</v>
      </c>
      <c r="B107" s="49"/>
      <c r="C107" s="50" t="s">
        <v>394</v>
      </c>
      <c r="D107" s="100" t="s">
        <v>509</v>
      </c>
      <c r="E107" s="90"/>
      <c r="F107" s="51"/>
      <c r="G107" s="52"/>
      <c r="H107" s="120">
        <f>VLOOKUP($A107,'CE-118'!$B$10:$D$623,H$3,FALSE)</f>
        <v>41033.769999999997</v>
      </c>
      <c r="I107" s="120">
        <f>VLOOKUP($A107,'CE-118'!$B$10:$D$623,I$3,FALSE)</f>
        <v>25885.15</v>
      </c>
      <c r="J107" s="120">
        <f t="shared" ref="J107:J112" si="5">H107-I107</f>
        <v>15148.619999999995</v>
      </c>
      <c r="K107" s="130">
        <f t="shared" si="4"/>
        <v>0.58522434677797863</v>
      </c>
    </row>
    <row r="108" spans="1:11" s="23" customFormat="1" ht="21" customHeight="1" x14ac:dyDescent="0.25">
      <c r="A108" s="23" t="s">
        <v>341</v>
      </c>
      <c r="B108" s="59"/>
      <c r="C108" s="71"/>
      <c r="D108" s="80"/>
      <c r="E108" s="39" t="s">
        <v>396</v>
      </c>
      <c r="F108" s="72" t="s">
        <v>510</v>
      </c>
      <c r="G108" s="86"/>
      <c r="H108" s="121">
        <f>VLOOKUP($A108,'CE-118'!$B$10:$D$623,H$3,FALSE)</f>
        <v>0</v>
      </c>
      <c r="I108" s="121">
        <f>VLOOKUP($A108,'CE-118'!$B$10:$D$623,I$3,FALSE)</f>
        <v>0</v>
      </c>
      <c r="J108" s="121">
        <f t="shared" si="5"/>
        <v>0</v>
      </c>
      <c r="K108" s="131" t="str">
        <f t="shared" si="4"/>
        <v xml:space="preserve">-  </v>
      </c>
    </row>
    <row r="109" spans="1:11" s="29" customFormat="1" ht="21" customHeight="1" x14ac:dyDescent="0.25">
      <c r="A109" s="29" t="s">
        <v>342</v>
      </c>
      <c r="B109" s="59"/>
      <c r="C109" s="68"/>
      <c r="D109" s="84"/>
      <c r="E109" s="44" t="s">
        <v>398</v>
      </c>
      <c r="F109" s="84" t="s">
        <v>511</v>
      </c>
      <c r="G109" s="85"/>
      <c r="H109" s="121">
        <f>VLOOKUP($A109,'CE-118'!$B$10:$D$623,H$3,FALSE)</f>
        <v>41033.769999999997</v>
      </c>
      <c r="I109" s="121">
        <f>VLOOKUP($A109,'CE-118'!$B$10:$D$623,I$3,FALSE)</f>
        <v>25885.15</v>
      </c>
      <c r="J109" s="121">
        <f t="shared" si="5"/>
        <v>15148.619999999995</v>
      </c>
      <c r="K109" s="131">
        <f t="shared" si="4"/>
        <v>0.58522434677797863</v>
      </c>
    </row>
    <row r="110" spans="1:11" s="23" customFormat="1" ht="21" customHeight="1" x14ac:dyDescent="0.25">
      <c r="A110" s="29" t="s">
        <v>356</v>
      </c>
      <c r="B110" s="49"/>
      <c r="C110" s="35" t="s">
        <v>401</v>
      </c>
      <c r="D110" s="61" t="s">
        <v>512</v>
      </c>
      <c r="E110" s="62"/>
      <c r="F110" s="36"/>
      <c r="G110" s="37"/>
      <c r="H110" s="120">
        <f>VLOOKUP($A110,'CE-118'!$B$10:$D$623,H$3,FALSE)</f>
        <v>82474.31</v>
      </c>
      <c r="I110" s="120">
        <f>VLOOKUP($A110,'CE-118'!$B$10:$D$623,I$3,FALSE)</f>
        <v>1170378.0699999998</v>
      </c>
      <c r="J110" s="120">
        <f t="shared" si="5"/>
        <v>-1087903.7599999998</v>
      </c>
      <c r="K110" s="130">
        <f t="shared" si="4"/>
        <v>-0.9295319075826497</v>
      </c>
    </row>
    <row r="111" spans="1:11" s="23" customFormat="1" ht="21" customHeight="1" x14ac:dyDescent="0.25">
      <c r="A111" s="23" t="s">
        <v>357</v>
      </c>
      <c r="B111" s="59"/>
      <c r="C111" s="68"/>
      <c r="D111" s="84"/>
      <c r="E111" s="44" t="s">
        <v>396</v>
      </c>
      <c r="F111" s="69" t="s">
        <v>513</v>
      </c>
      <c r="G111" s="85"/>
      <c r="H111" s="120">
        <f>VLOOKUP($A111,'CE-118'!$B$10:$D$623,H$3,FALSE)</f>
        <v>0</v>
      </c>
      <c r="I111" s="120">
        <f>VLOOKUP($A111,'CE-118'!$B$10:$D$623,I$3,FALSE)</f>
        <v>0</v>
      </c>
      <c r="J111" s="121">
        <f t="shared" si="5"/>
        <v>0</v>
      </c>
      <c r="K111" s="131" t="str">
        <f t="shared" si="4"/>
        <v xml:space="preserve">-  </v>
      </c>
    </row>
    <row r="112" spans="1:11" s="29" customFormat="1" ht="21" customHeight="1" x14ac:dyDescent="0.25">
      <c r="A112" s="23" t="s">
        <v>358</v>
      </c>
      <c r="B112" s="59"/>
      <c r="C112" s="71"/>
      <c r="D112" s="80"/>
      <c r="E112" s="39" t="s">
        <v>398</v>
      </c>
      <c r="F112" s="80" t="s">
        <v>514</v>
      </c>
      <c r="G112" s="86"/>
      <c r="H112" s="121">
        <f>VLOOKUP($A112,'CE-118'!$B$10:$D$623,H$3,FALSE)</f>
        <v>82474.31</v>
      </c>
      <c r="I112" s="121">
        <f>VLOOKUP($A112,'CE-118'!$B$10:$D$623,I$3,FALSE)</f>
        <v>1170378.0699999998</v>
      </c>
      <c r="J112" s="125">
        <f t="shared" si="5"/>
        <v>-1087903.7599999998</v>
      </c>
      <c r="K112" s="135">
        <f t="shared" si="4"/>
        <v>-0.9295319075826497</v>
      </c>
    </row>
    <row r="113" spans="1:11" s="23" customFormat="1" ht="21" customHeight="1" x14ac:dyDescent="0.25">
      <c r="A113" s="29" t="s">
        <v>339</v>
      </c>
      <c r="B113" s="118"/>
      <c r="C113" s="162" t="s">
        <v>515</v>
      </c>
      <c r="D113" s="162"/>
      <c r="E113" s="162"/>
      <c r="F113" s="162"/>
      <c r="G113" s="163"/>
      <c r="H113" s="124">
        <f>H107-H110</f>
        <v>-41440.54</v>
      </c>
      <c r="I113" s="124">
        <f>I107-I110</f>
        <v>-1144492.92</v>
      </c>
      <c r="J113" s="124">
        <f t="shared" si="0"/>
        <v>1103052.3799999999</v>
      </c>
      <c r="K113" s="134">
        <f t="shared" si="4"/>
        <v>-0.96379135311732633</v>
      </c>
    </row>
    <row r="114" spans="1:11" s="95" customFormat="1" ht="21" customHeight="1" thickBot="1" x14ac:dyDescent="0.3">
      <c r="A114" s="23"/>
      <c r="B114" s="94"/>
      <c r="C114" s="44"/>
      <c r="D114" s="84"/>
      <c r="E114" s="69"/>
      <c r="F114" s="84"/>
      <c r="G114" s="85"/>
      <c r="H114" s="125"/>
      <c r="I114" s="125"/>
      <c r="J114" s="125"/>
      <c r="K114" s="135"/>
    </row>
    <row r="115" spans="1:11" s="95" customFormat="1" ht="21" customHeight="1" thickTop="1" thickBot="1" x14ac:dyDescent="0.3">
      <c r="A115" s="29" t="s">
        <v>3</v>
      </c>
      <c r="B115" s="164" t="s">
        <v>516</v>
      </c>
      <c r="C115" s="165"/>
      <c r="D115" s="165"/>
      <c r="E115" s="165"/>
      <c r="F115" s="165"/>
      <c r="G115" s="166"/>
      <c r="H115" s="126">
        <f>H92+H99+H104+H113</f>
        <v>140150.74000000357</v>
      </c>
      <c r="I115" s="126">
        <f>I92+I99+I104+I113</f>
        <v>141969.09000000311</v>
      </c>
      <c r="J115" s="126">
        <f>H115-I115</f>
        <v>-1818.3499999995402</v>
      </c>
      <c r="K115" s="136">
        <f>IF(J115=0,"-  ",IF(I115=0,"100,0%",J115/I115))</f>
        <v>-1.2808069700238976E-2</v>
      </c>
    </row>
    <row r="116" spans="1:11" s="29" customFormat="1" ht="21" customHeight="1" thickTop="1" x14ac:dyDescent="0.25">
      <c r="B116" s="34"/>
      <c r="C116" s="96"/>
      <c r="D116" s="96"/>
      <c r="E116" s="97"/>
      <c r="F116" s="98"/>
      <c r="G116" s="99"/>
      <c r="H116" s="127"/>
      <c r="I116" s="127"/>
      <c r="J116" s="127"/>
      <c r="K116" s="137"/>
    </row>
    <row r="117" spans="1:11" s="29" customFormat="1" ht="21" customHeight="1" x14ac:dyDescent="0.25">
      <c r="A117" s="23" t="s">
        <v>378</v>
      </c>
      <c r="B117" s="60" t="s">
        <v>517</v>
      </c>
      <c r="C117" s="61" t="s">
        <v>518</v>
      </c>
      <c r="D117" s="62"/>
      <c r="E117" s="61"/>
      <c r="F117" s="79"/>
      <c r="G117" s="81"/>
      <c r="H117" s="120">
        <f>VLOOKUP($A117,'CE-118'!$B$10:$D$623,H$3,FALSE)</f>
        <v>140150.74</v>
      </c>
      <c r="I117" s="120">
        <f>VLOOKUP($A117,'CE-118'!$B$10:$D$623,I$3,FALSE)</f>
        <v>141969.09</v>
      </c>
      <c r="J117" s="120">
        <f>H117-I117</f>
        <v>-1818.3500000000058</v>
      </c>
      <c r="K117" s="130">
        <f t="shared" ref="K117:K125" si="6">IF(J117=0,"-  ",IF(I117=0,"100,0%",J117/I117))</f>
        <v>-1.2808069700242538E-2</v>
      </c>
    </row>
    <row r="118" spans="1:11" s="23" customFormat="1" ht="21" customHeight="1" x14ac:dyDescent="0.25">
      <c r="A118" s="95" t="s">
        <v>379</v>
      </c>
      <c r="B118" s="49"/>
      <c r="C118" s="50" t="s">
        <v>394</v>
      </c>
      <c r="D118" s="82" t="s">
        <v>519</v>
      </c>
      <c r="E118" s="90"/>
      <c r="F118" s="82"/>
      <c r="G118" s="91"/>
      <c r="H118" s="120">
        <f>VLOOKUP($A118,'CE-118'!$B$10:$D$623,H$3,FALSE)</f>
        <v>140096.35</v>
      </c>
      <c r="I118" s="120">
        <f>VLOOKUP($A118,'CE-118'!$B$10:$D$623,I$3,FALSE)</f>
        <v>141969.09</v>
      </c>
      <c r="J118" s="120">
        <f t="shared" ref="J118:J125" si="7">H118-I118</f>
        <v>-1872.7399999999907</v>
      </c>
      <c r="K118" s="130">
        <f t="shared" si="6"/>
        <v>-1.3191181263470736E-2</v>
      </c>
    </row>
    <row r="119" spans="1:11" s="23" customFormat="1" ht="21" customHeight="1" x14ac:dyDescent="0.25">
      <c r="A119" s="95" t="s">
        <v>380</v>
      </c>
      <c r="B119" s="94"/>
      <c r="C119" s="71"/>
      <c r="D119" s="80"/>
      <c r="E119" s="39" t="s">
        <v>396</v>
      </c>
      <c r="F119" s="80" t="s">
        <v>520</v>
      </c>
      <c r="G119" s="86"/>
      <c r="H119" s="121">
        <f>VLOOKUP($A119,'CE-118'!$B$10:$D$623,H$3,FALSE)</f>
        <v>126533.09</v>
      </c>
      <c r="I119" s="121">
        <f>VLOOKUP($A119,'CE-118'!$B$10:$D$623,I$3,FALSE)</f>
        <v>127906.96</v>
      </c>
      <c r="J119" s="121">
        <f t="shared" si="7"/>
        <v>-1373.8700000000099</v>
      </c>
      <c r="K119" s="131">
        <f t="shared" si="6"/>
        <v>-1.074116686066192E-2</v>
      </c>
    </row>
    <row r="120" spans="1:11" s="23" customFormat="1" ht="21" customHeight="1" x14ac:dyDescent="0.25">
      <c r="A120" s="29" t="s">
        <v>381</v>
      </c>
      <c r="B120" s="94"/>
      <c r="C120" s="68"/>
      <c r="D120" s="84"/>
      <c r="E120" s="44" t="s">
        <v>398</v>
      </c>
      <c r="F120" s="84" t="s">
        <v>521</v>
      </c>
      <c r="G120" s="85"/>
      <c r="H120" s="121">
        <f>VLOOKUP($A120,'CE-118'!$B$10:$D$623,H$3,FALSE)</f>
        <v>13563.26</v>
      </c>
      <c r="I120" s="121">
        <f>VLOOKUP($A120,'CE-118'!$B$10:$D$623,I$3,FALSE)</f>
        <v>14062.13</v>
      </c>
      <c r="J120" s="121">
        <f t="shared" si="7"/>
        <v>-498.86999999999898</v>
      </c>
      <c r="K120" s="131">
        <f t="shared" si="6"/>
        <v>-3.5476133416488045E-2</v>
      </c>
    </row>
    <row r="121" spans="1:11" s="23" customFormat="1" ht="21" customHeight="1" x14ac:dyDescent="0.25">
      <c r="A121" s="29" t="s">
        <v>382</v>
      </c>
      <c r="B121" s="94"/>
      <c r="C121" s="71"/>
      <c r="D121" s="80"/>
      <c r="E121" s="39" t="s">
        <v>411</v>
      </c>
      <c r="F121" s="80" t="s">
        <v>522</v>
      </c>
      <c r="G121" s="86"/>
      <c r="H121" s="121">
        <f>VLOOKUP($A121,'CE-118'!$B$10:$D$623,H$3,FALSE)</f>
        <v>0</v>
      </c>
      <c r="I121" s="121">
        <f>VLOOKUP($A121,'CE-118'!$B$10:$D$623,I$3,FALSE)</f>
        <v>0</v>
      </c>
      <c r="J121" s="121">
        <f t="shared" si="7"/>
        <v>0</v>
      </c>
      <c r="K121" s="131" t="str">
        <f t="shared" si="6"/>
        <v xml:space="preserve">-  </v>
      </c>
    </row>
    <row r="122" spans="1:11" s="29" customFormat="1" ht="21" customHeight="1" x14ac:dyDescent="0.25">
      <c r="A122" s="23" t="s">
        <v>383</v>
      </c>
      <c r="B122" s="94"/>
      <c r="C122" s="68"/>
      <c r="D122" s="84"/>
      <c r="E122" s="44" t="s">
        <v>417</v>
      </c>
      <c r="F122" s="84" t="s">
        <v>523</v>
      </c>
      <c r="G122" s="85"/>
      <c r="H122" s="121">
        <f>VLOOKUP($A122,'CE-118'!$B$10:$D$623,H$3,FALSE)</f>
        <v>0</v>
      </c>
      <c r="I122" s="121">
        <f>VLOOKUP($A122,'CE-118'!$B$10:$D$623,I$3,FALSE)</f>
        <v>0</v>
      </c>
      <c r="J122" s="121">
        <f t="shared" si="7"/>
        <v>0</v>
      </c>
      <c r="K122" s="131" t="str">
        <f t="shared" si="6"/>
        <v xml:space="preserve">-  </v>
      </c>
    </row>
    <row r="123" spans="1:11" s="29" customFormat="1" ht="21" customHeight="1" x14ac:dyDescent="0.25">
      <c r="A123" s="23" t="s">
        <v>384</v>
      </c>
      <c r="B123" s="49"/>
      <c r="C123" s="35" t="s">
        <v>401</v>
      </c>
      <c r="D123" s="79" t="s">
        <v>524</v>
      </c>
      <c r="E123" s="62"/>
      <c r="F123" s="79"/>
      <c r="G123" s="81"/>
      <c r="H123" s="120">
        <f>VLOOKUP($A123,'CE-118'!$B$10:$D$623,H$3,FALSE)</f>
        <v>0</v>
      </c>
      <c r="I123" s="120">
        <f>VLOOKUP($A123,'CE-118'!$B$10:$D$623,I$3,FALSE)</f>
        <v>0</v>
      </c>
      <c r="J123" s="120">
        <f t="shared" si="7"/>
        <v>0</v>
      </c>
      <c r="K123" s="130" t="str">
        <f t="shared" si="6"/>
        <v xml:space="preserve">-  </v>
      </c>
    </row>
    <row r="124" spans="1:11" s="29" customFormat="1" ht="21" customHeight="1" x14ac:dyDescent="0.25">
      <c r="A124" s="23" t="s">
        <v>387</v>
      </c>
      <c r="B124" s="49"/>
      <c r="C124" s="50" t="s">
        <v>403</v>
      </c>
      <c r="D124" s="82" t="s">
        <v>525</v>
      </c>
      <c r="E124" s="90"/>
      <c r="F124" s="82"/>
      <c r="G124" s="91"/>
      <c r="H124" s="120">
        <f>VLOOKUP($A124,'CE-118'!$B$10:$D$623,H$3,FALSE)</f>
        <v>54.39</v>
      </c>
      <c r="I124" s="120">
        <f>VLOOKUP($A124,'CE-118'!$B$10:$D$623,I$3,FALSE)</f>
        <v>0</v>
      </c>
      <c r="J124" s="123">
        <f t="shared" si="7"/>
        <v>54.39</v>
      </c>
      <c r="K124" s="133" t="str">
        <f t="shared" si="6"/>
        <v>100,0%</v>
      </c>
    </row>
    <row r="125" spans="1:11" s="23" customFormat="1" ht="21" customHeight="1" x14ac:dyDescent="0.25">
      <c r="A125" s="23" t="s">
        <v>378</v>
      </c>
      <c r="B125" s="118"/>
      <c r="C125" s="162" t="s">
        <v>526</v>
      </c>
      <c r="D125" s="162"/>
      <c r="E125" s="162"/>
      <c r="F125" s="162"/>
      <c r="G125" s="163"/>
      <c r="H125" s="124">
        <f>H118+H123+H124</f>
        <v>140150.74000000002</v>
      </c>
      <c r="I125" s="124">
        <f>I118+I123+I124</f>
        <v>141969.09</v>
      </c>
      <c r="J125" s="124">
        <f t="shared" si="7"/>
        <v>-1818.3499999999767</v>
      </c>
      <c r="K125" s="134">
        <f t="shared" si="6"/>
        <v>-1.2808069700242333E-2</v>
      </c>
    </row>
    <row r="126" spans="1:11" s="95" customFormat="1" ht="21" customHeight="1" x14ac:dyDescent="0.25">
      <c r="A126" s="29"/>
      <c r="B126" s="94"/>
      <c r="C126" s="44"/>
      <c r="D126" s="84"/>
      <c r="E126" s="69"/>
      <c r="F126" s="84"/>
      <c r="G126" s="85"/>
      <c r="H126" s="125"/>
      <c r="I126" s="125"/>
      <c r="J126" s="125"/>
      <c r="K126" s="135"/>
    </row>
    <row r="127" spans="1:11" s="23" customFormat="1" ht="21" customHeight="1" x14ac:dyDescent="0.25">
      <c r="A127" s="29" t="s">
        <v>2</v>
      </c>
      <c r="B127" s="60" t="s">
        <v>527</v>
      </c>
      <c r="C127" s="61"/>
      <c r="D127" s="62"/>
      <c r="E127" s="61"/>
      <c r="F127" s="79"/>
      <c r="G127" s="81"/>
      <c r="H127" s="139">
        <f>H115-H125</f>
        <v>3.5506673157215118E-9</v>
      </c>
      <c r="I127" s="120">
        <f>I115-I125</f>
        <v>3.1141098588705063E-9</v>
      </c>
      <c r="J127" s="120">
        <f>H127-I127</f>
        <v>4.3655745685100555E-10</v>
      </c>
      <c r="K127" s="130">
        <f>IF(J127=0,"-  ",IF(I127=0,"100,0%",J127/I127))</f>
        <v>0.14018691588785046</v>
      </c>
    </row>
    <row r="128" spans="1:11" s="23" customFormat="1" ht="21" customHeight="1" thickBot="1" x14ac:dyDescent="0.3">
      <c r="A128" s="29"/>
      <c r="B128" s="101"/>
      <c r="C128" s="102"/>
      <c r="D128" s="103"/>
      <c r="E128" s="103"/>
      <c r="F128" s="104"/>
      <c r="G128" s="105"/>
      <c r="H128" s="147"/>
      <c r="I128" s="106"/>
      <c r="J128" s="106"/>
      <c r="K128" s="107"/>
    </row>
    <row r="129" spans="1:11" ht="22.5" customHeight="1" x14ac:dyDescent="0.2">
      <c r="A129" s="23"/>
      <c r="B129" s="90"/>
      <c r="C129" s="90"/>
      <c r="D129" s="66"/>
      <c r="E129" s="66"/>
      <c r="F129" s="84"/>
      <c r="G129" s="84"/>
      <c r="H129" s="108"/>
      <c r="I129" s="108"/>
      <c r="J129" s="109"/>
      <c r="K129" s="110"/>
    </row>
    <row r="130" spans="1:11" ht="22.5" customHeight="1" x14ac:dyDescent="0.2">
      <c r="A130" s="95"/>
      <c r="B130" s="111"/>
      <c r="C130" s="111"/>
      <c r="G130" s="112"/>
      <c r="I130" s="113"/>
    </row>
    <row r="131" spans="1:11" ht="22.5" customHeight="1" x14ac:dyDescent="0.2">
      <c r="A131" s="23"/>
      <c r="B131" s="90"/>
      <c r="C131" s="90"/>
      <c r="D131" s="66"/>
      <c r="E131" s="66"/>
      <c r="F131" s="66"/>
      <c r="G131" s="114"/>
      <c r="H131" s="113"/>
      <c r="I131" s="113"/>
    </row>
    <row r="132" spans="1:11" ht="22.5" customHeight="1" x14ac:dyDescent="0.2">
      <c r="A132" s="23"/>
      <c r="B132" s="90"/>
      <c r="C132" s="90"/>
      <c r="D132" s="66"/>
      <c r="E132" s="66"/>
      <c r="F132" s="66"/>
      <c r="G132" s="114"/>
      <c r="H132" s="113"/>
      <c r="I132" s="113"/>
    </row>
    <row r="133" spans="1:11" ht="22.5" customHeight="1" x14ac:dyDescent="0.2">
      <c r="B133" s="90"/>
      <c r="C133" s="90"/>
      <c r="D133" s="66"/>
      <c r="E133" s="66"/>
      <c r="F133" s="66"/>
      <c r="G133" s="114"/>
      <c r="H133" s="113"/>
      <c r="I133" s="113"/>
    </row>
    <row r="134" spans="1:11" ht="22.5" customHeight="1" x14ac:dyDescent="0.2">
      <c r="B134" s="90"/>
      <c r="C134" s="90"/>
      <c r="D134" s="66"/>
      <c r="E134" s="66"/>
      <c r="F134" s="66"/>
      <c r="G134" s="114"/>
      <c r="H134" s="113"/>
      <c r="I134" s="113"/>
    </row>
    <row r="135" spans="1:11" ht="22.5" customHeight="1" x14ac:dyDescent="0.2">
      <c r="B135" s="90"/>
      <c r="C135" s="90"/>
      <c r="D135" s="66"/>
      <c r="E135" s="66"/>
      <c r="F135" s="66"/>
      <c r="G135" s="114"/>
      <c r="H135" s="113"/>
      <c r="I135" s="113"/>
    </row>
    <row r="136" spans="1:11" ht="22.5" customHeight="1" x14ac:dyDescent="0.2">
      <c r="B136" s="90"/>
      <c r="C136" s="90"/>
      <c r="D136" s="66"/>
      <c r="E136" s="66"/>
      <c r="F136" s="66"/>
      <c r="G136" s="114"/>
      <c r="H136" s="113"/>
      <c r="I136" s="113"/>
    </row>
    <row r="137" spans="1:11" ht="22.5" customHeight="1" x14ac:dyDescent="0.2">
      <c r="B137" s="90"/>
      <c r="C137" s="90"/>
      <c r="D137" s="66"/>
      <c r="E137" s="66"/>
      <c r="F137" s="66"/>
      <c r="G137" s="114"/>
      <c r="H137" s="113"/>
      <c r="I137" s="113"/>
    </row>
    <row r="138" spans="1:11" ht="22.5" customHeight="1" x14ac:dyDescent="0.2">
      <c r="B138" s="90"/>
      <c r="C138" s="90"/>
      <c r="D138" s="66"/>
      <c r="E138" s="66"/>
      <c r="F138" s="66"/>
      <c r="G138" s="114"/>
      <c r="H138" s="113"/>
      <c r="I138" s="113"/>
    </row>
    <row r="139" spans="1:11" ht="22.5" customHeight="1" x14ac:dyDescent="0.2">
      <c r="B139" s="90"/>
      <c r="C139" s="90"/>
      <c r="D139" s="66"/>
      <c r="E139" s="66"/>
      <c r="F139" s="66"/>
      <c r="G139" s="114"/>
      <c r="H139" s="113"/>
      <c r="I139" s="113"/>
    </row>
    <row r="140" spans="1:11" ht="22.5" customHeight="1" x14ac:dyDescent="0.2">
      <c r="B140" s="90"/>
      <c r="C140" s="90"/>
      <c r="D140" s="66"/>
      <c r="E140" s="66"/>
      <c r="F140" s="66"/>
      <c r="G140" s="114"/>
      <c r="H140" s="113"/>
      <c r="I140" s="113"/>
    </row>
    <row r="141" spans="1:11" ht="22.5" customHeight="1" x14ac:dyDescent="0.2">
      <c r="B141" s="90"/>
      <c r="C141" s="90"/>
      <c r="D141" s="66"/>
      <c r="E141" s="66"/>
      <c r="F141" s="66"/>
      <c r="G141" s="114"/>
      <c r="H141" s="113"/>
      <c r="I141" s="113"/>
    </row>
    <row r="142" spans="1:11" ht="22.5" customHeight="1" x14ac:dyDescent="0.2">
      <c r="B142" s="90"/>
      <c r="C142" s="90"/>
      <c r="D142" s="66"/>
      <c r="E142" s="66"/>
      <c r="F142" s="66"/>
      <c r="G142" s="114"/>
    </row>
    <row r="143" spans="1:11" ht="22.5" customHeight="1" x14ac:dyDescent="0.2">
      <c r="B143" s="90"/>
      <c r="C143" s="90"/>
      <c r="D143" s="66"/>
      <c r="E143" s="66"/>
      <c r="F143" s="66"/>
      <c r="G143" s="114"/>
    </row>
    <row r="144" spans="1:11" ht="22.5" customHeight="1" x14ac:dyDescent="0.2">
      <c r="B144" s="90"/>
      <c r="C144" s="90"/>
      <c r="D144" s="66"/>
      <c r="E144" s="66"/>
      <c r="F144" s="66"/>
      <c r="G144" s="114"/>
    </row>
    <row r="145" spans="1:11" ht="22.5" customHeight="1" x14ac:dyDescent="0.2">
      <c r="B145" s="90"/>
      <c r="C145" s="90"/>
      <c r="D145" s="66"/>
      <c r="E145" s="66"/>
      <c r="F145" s="66"/>
      <c r="G145" s="114"/>
    </row>
    <row r="146" spans="1:11" ht="22.5" customHeight="1" x14ac:dyDescent="0.2">
      <c r="B146" s="90"/>
      <c r="C146" s="90"/>
      <c r="D146" s="66"/>
      <c r="E146" s="66"/>
      <c r="F146" s="66"/>
      <c r="G146" s="114"/>
    </row>
    <row r="147" spans="1:11" ht="22.5" customHeight="1" x14ac:dyDescent="0.2">
      <c r="B147" s="90"/>
      <c r="C147" s="90"/>
      <c r="D147" s="66"/>
      <c r="E147" s="66"/>
      <c r="F147" s="66"/>
      <c r="G147" s="114"/>
    </row>
    <row r="148" spans="1:11" ht="22.5" customHeight="1" x14ac:dyDescent="0.2">
      <c r="B148" s="90"/>
      <c r="C148" s="90"/>
      <c r="D148" s="66"/>
      <c r="E148" s="66"/>
      <c r="F148" s="66"/>
      <c r="G148" s="114"/>
    </row>
    <row r="149" spans="1:11" s="115" customFormat="1" ht="22.5" customHeight="1" x14ac:dyDescent="0.2">
      <c r="A149" s="24"/>
      <c r="B149" s="90"/>
      <c r="C149" s="90"/>
      <c r="D149" s="66"/>
      <c r="E149" s="66"/>
      <c r="F149" s="66"/>
      <c r="G149" s="114"/>
      <c r="H149" s="24"/>
      <c r="I149" s="24"/>
      <c r="J149" s="24"/>
      <c r="K149" s="24"/>
    </row>
    <row r="150" spans="1:11" s="115" customFormat="1" ht="22.5" customHeight="1" x14ac:dyDescent="0.2">
      <c r="A150" s="24"/>
      <c r="B150" s="90"/>
      <c r="C150" s="90"/>
      <c r="D150" s="66"/>
      <c r="E150" s="66"/>
      <c r="F150" s="66"/>
      <c r="G150" s="114"/>
      <c r="H150" s="24"/>
      <c r="I150" s="24"/>
      <c r="J150" s="24"/>
      <c r="K150" s="24"/>
    </row>
    <row r="151" spans="1:11" s="115" customFormat="1" ht="22.5" customHeight="1" x14ac:dyDescent="0.2">
      <c r="A151" s="24"/>
      <c r="B151" s="90"/>
      <c r="C151" s="90"/>
      <c r="D151" s="66"/>
      <c r="E151" s="66"/>
      <c r="F151" s="66"/>
      <c r="G151" s="114"/>
      <c r="H151" s="24"/>
      <c r="I151" s="24"/>
      <c r="J151" s="24"/>
      <c r="K151" s="24"/>
    </row>
    <row r="152" spans="1:11" s="115" customFormat="1" ht="22.5" customHeight="1" x14ac:dyDescent="0.2">
      <c r="A152" s="24"/>
      <c r="B152" s="90"/>
      <c r="C152" s="90"/>
      <c r="D152" s="66"/>
      <c r="E152" s="66"/>
      <c r="F152" s="66"/>
      <c r="G152" s="114"/>
      <c r="H152" s="24"/>
      <c r="I152" s="24"/>
      <c r="J152" s="24"/>
      <c r="K152" s="24"/>
    </row>
    <row r="153" spans="1:11" s="115" customFormat="1" ht="22.5" customHeight="1" x14ac:dyDescent="0.2">
      <c r="B153" s="90"/>
      <c r="C153" s="90"/>
      <c r="D153" s="66"/>
      <c r="E153" s="66"/>
      <c r="F153" s="66"/>
      <c r="G153" s="114"/>
      <c r="H153" s="24"/>
      <c r="I153" s="24"/>
      <c r="J153" s="24"/>
      <c r="K153" s="24"/>
    </row>
    <row r="154" spans="1:11" s="115" customFormat="1" ht="22.5" customHeight="1" x14ac:dyDescent="0.2">
      <c r="B154" s="90"/>
      <c r="C154" s="90"/>
      <c r="D154" s="66"/>
      <c r="E154" s="66"/>
      <c r="F154" s="66"/>
      <c r="G154" s="114"/>
      <c r="H154" s="24"/>
      <c r="I154" s="24"/>
      <c r="J154" s="24"/>
      <c r="K154" s="24"/>
    </row>
    <row r="155" spans="1:11" s="115" customFormat="1" ht="22.5" customHeight="1" x14ac:dyDescent="0.2">
      <c r="B155" s="90"/>
      <c r="C155" s="90"/>
      <c r="D155" s="66"/>
      <c r="E155" s="66"/>
      <c r="F155" s="66"/>
      <c r="G155" s="114"/>
      <c r="H155" s="24"/>
      <c r="I155" s="24"/>
      <c r="J155" s="24"/>
      <c r="K155" s="24"/>
    </row>
    <row r="156" spans="1:11" s="115" customFormat="1" ht="22.5" customHeight="1" x14ac:dyDescent="0.2">
      <c r="B156" s="90"/>
      <c r="C156" s="90"/>
      <c r="D156" s="66"/>
      <c r="E156" s="66"/>
      <c r="F156" s="66"/>
      <c r="G156" s="114"/>
      <c r="H156" s="24"/>
      <c r="I156" s="24"/>
      <c r="J156" s="24"/>
      <c r="K156" s="24"/>
    </row>
    <row r="157" spans="1:11" s="115" customFormat="1" ht="22.5" customHeight="1" x14ac:dyDescent="0.2">
      <c r="B157" s="90"/>
      <c r="C157" s="90"/>
      <c r="D157" s="66"/>
      <c r="E157" s="66"/>
      <c r="F157" s="66"/>
      <c r="G157" s="114"/>
      <c r="H157" s="24"/>
      <c r="I157" s="24"/>
      <c r="J157" s="24"/>
      <c r="K157" s="24"/>
    </row>
    <row r="158" spans="1:11" s="115" customFormat="1" ht="22.5" customHeight="1" x14ac:dyDescent="0.2">
      <c r="B158" s="90"/>
      <c r="C158" s="90"/>
      <c r="D158" s="66"/>
      <c r="E158" s="66"/>
      <c r="F158" s="66"/>
      <c r="G158" s="114"/>
      <c r="H158" s="24"/>
      <c r="I158" s="24"/>
      <c r="J158" s="24"/>
      <c r="K158" s="24"/>
    </row>
    <row r="159" spans="1:11" s="115" customFormat="1" ht="22.5" customHeight="1" x14ac:dyDescent="0.2">
      <c r="B159" s="90"/>
      <c r="C159" s="90"/>
      <c r="D159" s="66"/>
      <c r="E159" s="66"/>
      <c r="F159" s="66"/>
      <c r="G159" s="114"/>
      <c r="H159" s="24"/>
      <c r="I159" s="24"/>
      <c r="J159" s="24"/>
      <c r="K159" s="24"/>
    </row>
    <row r="160" spans="1:11" s="115" customFormat="1" ht="22.5" customHeight="1" x14ac:dyDescent="0.2">
      <c r="B160" s="90"/>
      <c r="C160" s="90"/>
      <c r="D160" s="66"/>
      <c r="E160" s="66"/>
      <c r="F160" s="66"/>
      <c r="G160" s="114"/>
      <c r="H160" s="24"/>
      <c r="I160" s="24"/>
      <c r="J160" s="24"/>
      <c r="K160" s="24"/>
    </row>
    <row r="161" spans="2:11" s="115" customFormat="1" ht="22.5" customHeight="1" x14ac:dyDescent="0.2">
      <c r="B161" s="90"/>
      <c r="C161" s="90"/>
      <c r="D161" s="66"/>
      <c r="E161" s="66"/>
      <c r="F161" s="66"/>
      <c r="G161" s="114"/>
      <c r="H161" s="24"/>
      <c r="I161" s="24"/>
      <c r="J161" s="24"/>
      <c r="K161" s="24"/>
    </row>
    <row r="162" spans="2:11" s="115" customFormat="1" ht="22.5" customHeight="1" x14ac:dyDescent="0.2">
      <c r="B162" s="90"/>
      <c r="C162" s="90"/>
      <c r="D162" s="66"/>
      <c r="E162" s="66"/>
      <c r="F162" s="66"/>
      <c r="G162" s="114"/>
      <c r="H162" s="24"/>
      <c r="I162" s="24"/>
      <c r="J162" s="24"/>
      <c r="K162" s="24"/>
    </row>
    <row r="163" spans="2:11" s="115" customFormat="1" ht="22.5" customHeight="1" x14ac:dyDescent="0.2">
      <c r="B163" s="90"/>
      <c r="C163" s="90"/>
      <c r="D163" s="66"/>
      <c r="E163" s="66"/>
      <c r="F163" s="66"/>
      <c r="G163" s="114"/>
      <c r="H163" s="24"/>
      <c r="I163" s="24"/>
      <c r="J163" s="24"/>
      <c r="K163" s="24"/>
    </row>
    <row r="164" spans="2:11" s="115" customFormat="1" ht="22.5" customHeight="1" x14ac:dyDescent="0.2">
      <c r="B164" s="90"/>
      <c r="C164" s="90"/>
      <c r="D164" s="66"/>
      <c r="E164" s="66"/>
      <c r="F164" s="66"/>
      <c r="G164" s="114"/>
      <c r="H164" s="24"/>
      <c r="I164" s="24"/>
      <c r="J164" s="24"/>
      <c r="K164" s="24"/>
    </row>
    <row r="165" spans="2:11" s="115" customFormat="1" ht="22.5" customHeight="1" x14ac:dyDescent="0.2">
      <c r="B165" s="90"/>
      <c r="C165" s="90"/>
      <c r="D165" s="66"/>
      <c r="E165" s="66"/>
      <c r="F165" s="66"/>
      <c r="G165" s="114"/>
      <c r="H165" s="24"/>
      <c r="I165" s="24"/>
      <c r="J165" s="24"/>
      <c r="K165" s="24"/>
    </row>
    <row r="166" spans="2:11" s="115" customFormat="1" ht="22.5" customHeight="1" x14ac:dyDescent="0.2">
      <c r="B166" s="90"/>
      <c r="C166" s="90"/>
      <c r="D166" s="66"/>
      <c r="E166" s="66"/>
      <c r="F166" s="66"/>
      <c r="G166" s="114"/>
      <c r="H166" s="24"/>
      <c r="I166" s="24"/>
      <c r="J166" s="24"/>
      <c r="K166" s="24"/>
    </row>
    <row r="167" spans="2:11" s="115" customFormat="1" ht="22.5" customHeight="1" x14ac:dyDescent="0.2">
      <c r="B167" s="90"/>
      <c r="C167" s="90"/>
      <c r="D167" s="66"/>
      <c r="E167" s="66"/>
      <c r="F167" s="66"/>
      <c r="G167" s="114"/>
      <c r="H167" s="24"/>
      <c r="I167" s="24"/>
      <c r="J167" s="24"/>
      <c r="K167" s="24"/>
    </row>
    <row r="168" spans="2:11" s="115" customFormat="1" ht="22.5" customHeight="1" x14ac:dyDescent="0.2">
      <c r="B168" s="90"/>
      <c r="C168" s="90"/>
      <c r="D168" s="66"/>
      <c r="E168" s="66"/>
      <c r="F168" s="66"/>
      <c r="G168" s="114"/>
      <c r="H168" s="24"/>
      <c r="I168" s="24"/>
      <c r="J168" s="24"/>
      <c r="K168" s="24"/>
    </row>
    <row r="169" spans="2:11" s="115" customFormat="1" ht="22.5" customHeight="1" x14ac:dyDescent="0.2">
      <c r="B169" s="90"/>
      <c r="C169" s="90"/>
      <c r="D169" s="66"/>
      <c r="E169" s="66"/>
      <c r="F169" s="66"/>
      <c r="G169" s="114"/>
      <c r="H169" s="24"/>
      <c r="I169" s="24"/>
      <c r="J169" s="24"/>
      <c r="K169" s="24"/>
    </row>
    <row r="170" spans="2:11" s="115" customFormat="1" ht="22.5" customHeight="1" x14ac:dyDescent="0.2">
      <c r="B170" s="90"/>
      <c r="C170" s="90"/>
      <c r="D170" s="66"/>
      <c r="E170" s="66"/>
      <c r="F170" s="66"/>
      <c r="G170" s="114"/>
      <c r="H170" s="24"/>
      <c r="I170" s="24"/>
      <c r="J170" s="24"/>
      <c r="K170" s="24"/>
    </row>
    <row r="171" spans="2:11" s="115" customFormat="1" ht="22.5" customHeight="1" x14ac:dyDescent="0.2">
      <c r="B171" s="90"/>
      <c r="C171" s="90"/>
      <c r="D171" s="66"/>
      <c r="E171" s="66"/>
      <c r="F171" s="66"/>
      <c r="G171" s="114"/>
      <c r="H171" s="24"/>
      <c r="I171" s="24"/>
      <c r="J171" s="24"/>
      <c r="K171" s="24"/>
    </row>
    <row r="172" spans="2:11" s="115" customFormat="1" ht="22.5" customHeight="1" x14ac:dyDescent="0.2">
      <c r="B172" s="90"/>
      <c r="C172" s="90"/>
      <c r="D172" s="66"/>
      <c r="E172" s="66"/>
      <c r="F172" s="66"/>
      <c r="G172" s="114"/>
      <c r="H172" s="24"/>
      <c r="I172" s="24"/>
      <c r="J172" s="24"/>
      <c r="K172" s="24"/>
    </row>
    <row r="173" spans="2:11" s="115" customFormat="1" ht="22.5" customHeight="1" x14ac:dyDescent="0.2">
      <c r="B173" s="90"/>
      <c r="C173" s="90"/>
      <c r="D173" s="66"/>
      <c r="E173" s="66"/>
      <c r="F173" s="66"/>
      <c r="G173" s="114"/>
      <c r="H173" s="24"/>
      <c r="I173" s="24"/>
      <c r="J173" s="24"/>
      <c r="K173" s="24"/>
    </row>
    <row r="174" spans="2:11" s="115" customFormat="1" ht="22.5" customHeight="1" x14ac:dyDescent="0.2">
      <c r="B174" s="90"/>
      <c r="C174" s="90"/>
      <c r="D174" s="66"/>
      <c r="E174" s="66"/>
      <c r="F174" s="66"/>
      <c r="G174" s="114"/>
      <c r="H174" s="24"/>
      <c r="I174" s="24"/>
      <c r="J174" s="24"/>
      <c r="K174" s="24"/>
    </row>
    <row r="175" spans="2:11" s="115" customFormat="1" ht="22.5" customHeight="1" x14ac:dyDescent="0.2">
      <c r="B175" s="111"/>
      <c r="C175" s="111"/>
      <c r="D175" s="112"/>
      <c r="E175" s="112"/>
      <c r="F175" s="112"/>
      <c r="G175" s="116"/>
      <c r="H175" s="24"/>
      <c r="I175" s="24"/>
      <c r="J175" s="24"/>
      <c r="K175" s="24"/>
    </row>
    <row r="176" spans="2:11" s="115" customFormat="1" ht="22.5" customHeight="1" x14ac:dyDescent="0.2">
      <c r="B176" s="111"/>
      <c r="C176" s="111"/>
      <c r="D176" s="112"/>
      <c r="E176" s="112"/>
      <c r="F176" s="112"/>
      <c r="G176" s="116"/>
      <c r="H176" s="24"/>
      <c r="I176" s="24"/>
      <c r="J176" s="24"/>
      <c r="K176" s="24"/>
    </row>
    <row r="177" spans="2:11" s="115" customFormat="1" ht="22.5" customHeight="1" x14ac:dyDescent="0.2">
      <c r="B177" s="111"/>
      <c r="C177" s="111"/>
      <c r="D177" s="112"/>
      <c r="E177" s="112"/>
      <c r="F177" s="112"/>
      <c r="G177" s="116"/>
      <c r="H177" s="24"/>
      <c r="I177" s="24"/>
      <c r="J177" s="24"/>
      <c r="K177" s="24"/>
    </row>
    <row r="178" spans="2:11" s="115" customFormat="1" ht="22.5" customHeight="1" x14ac:dyDescent="0.2">
      <c r="B178" s="111"/>
      <c r="C178" s="111"/>
      <c r="D178" s="112"/>
      <c r="E178" s="112"/>
      <c r="F178" s="112"/>
      <c r="G178" s="116"/>
      <c r="H178" s="24"/>
      <c r="I178" s="24"/>
      <c r="J178" s="24"/>
      <c r="K178" s="24"/>
    </row>
    <row r="179" spans="2:11" s="115" customFormat="1" ht="22.5" customHeight="1" x14ac:dyDescent="0.2">
      <c r="B179" s="111"/>
      <c r="C179" s="111"/>
      <c r="D179" s="112"/>
      <c r="E179" s="112"/>
      <c r="F179" s="112"/>
      <c r="G179" s="116"/>
      <c r="H179" s="24"/>
      <c r="I179" s="24"/>
      <c r="J179" s="24"/>
      <c r="K179" s="24"/>
    </row>
    <row r="180" spans="2:11" s="115" customFormat="1" ht="22.5" customHeight="1" x14ac:dyDescent="0.2">
      <c r="B180" s="111"/>
      <c r="C180" s="111"/>
      <c r="D180" s="112"/>
      <c r="E180" s="112"/>
      <c r="F180" s="112"/>
      <c r="G180" s="116"/>
      <c r="H180" s="24"/>
      <c r="I180" s="24"/>
      <c r="J180" s="24"/>
      <c r="K180" s="24"/>
    </row>
    <row r="181" spans="2:11" s="115" customFormat="1" ht="22.5" customHeight="1" x14ac:dyDescent="0.2">
      <c r="B181" s="111"/>
      <c r="C181" s="111"/>
      <c r="D181" s="112"/>
      <c r="E181" s="112"/>
      <c r="F181" s="112"/>
      <c r="G181" s="116"/>
      <c r="H181" s="24"/>
      <c r="I181" s="24"/>
      <c r="J181" s="24"/>
      <c r="K181" s="24"/>
    </row>
    <row r="182" spans="2:11" s="115" customFormat="1" ht="22.5" customHeight="1" x14ac:dyDescent="0.2">
      <c r="B182" s="111"/>
      <c r="C182" s="111"/>
      <c r="D182" s="112"/>
      <c r="E182" s="112"/>
      <c r="F182" s="112"/>
      <c r="G182" s="116"/>
      <c r="H182" s="24"/>
      <c r="I182" s="24"/>
      <c r="J182" s="24"/>
      <c r="K182" s="24"/>
    </row>
    <row r="183" spans="2:11" s="115" customFormat="1" ht="22.5" customHeight="1" x14ac:dyDescent="0.2">
      <c r="B183" s="111"/>
      <c r="C183" s="111"/>
      <c r="D183" s="112"/>
      <c r="E183" s="112"/>
      <c r="F183" s="112"/>
      <c r="G183" s="116"/>
      <c r="H183" s="24"/>
      <c r="I183" s="24"/>
      <c r="J183" s="24"/>
      <c r="K183" s="24"/>
    </row>
    <row r="184" spans="2:11" s="115" customFormat="1" ht="22.5" customHeight="1" x14ac:dyDescent="0.2">
      <c r="B184" s="111"/>
      <c r="C184" s="111"/>
      <c r="D184" s="112"/>
      <c r="E184" s="112"/>
      <c r="F184" s="112"/>
      <c r="G184" s="116"/>
      <c r="H184" s="24"/>
      <c r="I184" s="24"/>
      <c r="J184" s="24"/>
      <c r="K184" s="24"/>
    </row>
    <row r="185" spans="2:11" s="115" customFormat="1" ht="22.5" customHeight="1" x14ac:dyDescent="0.2">
      <c r="B185" s="111"/>
      <c r="C185" s="111"/>
      <c r="D185" s="112"/>
      <c r="E185" s="112"/>
      <c r="F185" s="112"/>
      <c r="G185" s="116"/>
      <c r="H185" s="24"/>
      <c r="I185" s="24"/>
      <c r="J185" s="24"/>
      <c r="K185" s="24"/>
    </row>
    <row r="186" spans="2:11" s="115" customFormat="1" ht="22.5" customHeight="1" x14ac:dyDescent="0.2">
      <c r="B186" s="111"/>
      <c r="C186" s="111"/>
      <c r="D186" s="112"/>
      <c r="E186" s="112"/>
      <c r="F186" s="112"/>
      <c r="G186" s="116"/>
      <c r="H186" s="24"/>
      <c r="I186" s="24"/>
      <c r="J186" s="24"/>
      <c r="K186" s="24"/>
    </row>
    <row r="187" spans="2:11" s="115" customFormat="1" ht="22.5" customHeight="1" x14ac:dyDescent="0.2">
      <c r="B187" s="111"/>
      <c r="C187" s="111"/>
      <c r="D187" s="112"/>
      <c r="E187" s="112"/>
      <c r="F187" s="112"/>
      <c r="G187" s="116"/>
      <c r="H187" s="24"/>
      <c r="I187" s="24"/>
      <c r="J187" s="24"/>
      <c r="K187" s="24"/>
    </row>
    <row r="188" spans="2:11" s="115" customFormat="1" ht="22.5" customHeight="1" x14ac:dyDescent="0.2">
      <c r="B188" s="111"/>
      <c r="C188" s="111"/>
      <c r="D188" s="112"/>
      <c r="E188" s="112"/>
      <c r="F188" s="112"/>
      <c r="G188" s="116"/>
      <c r="H188" s="24"/>
      <c r="I188" s="24"/>
      <c r="J188" s="24"/>
      <c r="K188" s="24"/>
    </row>
    <row r="189" spans="2:11" s="115" customFormat="1" ht="22.5" customHeight="1" x14ac:dyDescent="0.2">
      <c r="B189" s="111"/>
      <c r="C189" s="111"/>
      <c r="D189" s="112"/>
      <c r="E189" s="112"/>
      <c r="F189" s="112"/>
      <c r="G189" s="116"/>
      <c r="H189" s="24"/>
      <c r="I189" s="24"/>
      <c r="J189" s="24"/>
      <c r="K189" s="24"/>
    </row>
    <row r="190" spans="2:11" s="115" customFormat="1" ht="22.5" customHeight="1" x14ac:dyDescent="0.2">
      <c r="B190" s="111"/>
      <c r="C190" s="111"/>
      <c r="D190" s="112"/>
      <c r="E190" s="112"/>
      <c r="F190" s="112"/>
      <c r="G190" s="116"/>
      <c r="H190" s="24"/>
      <c r="I190" s="24"/>
      <c r="J190" s="24"/>
      <c r="K190" s="24"/>
    </row>
    <row r="191" spans="2:11" s="115" customFormat="1" ht="22.5" customHeight="1" x14ac:dyDescent="0.2">
      <c r="B191" s="111"/>
      <c r="C191" s="111"/>
      <c r="D191" s="112"/>
      <c r="E191" s="112"/>
      <c r="F191" s="112"/>
      <c r="G191" s="116"/>
      <c r="H191" s="24"/>
      <c r="I191" s="24"/>
      <c r="J191" s="24"/>
      <c r="K191" s="24"/>
    </row>
    <row r="192" spans="2:11" s="115" customFormat="1" ht="22.5" customHeight="1" x14ac:dyDescent="0.2">
      <c r="B192" s="111"/>
      <c r="C192" s="111"/>
      <c r="D192" s="112"/>
      <c r="E192" s="112"/>
      <c r="F192" s="112"/>
      <c r="G192" s="116"/>
      <c r="H192" s="24"/>
      <c r="I192" s="24"/>
      <c r="J192" s="24"/>
      <c r="K192" s="24"/>
    </row>
    <row r="193" spans="2:11" s="115" customFormat="1" ht="22.5" customHeight="1" x14ac:dyDescent="0.2">
      <c r="B193" s="111"/>
      <c r="C193" s="111"/>
      <c r="D193" s="112"/>
      <c r="E193" s="112"/>
      <c r="F193" s="112"/>
      <c r="G193" s="116"/>
      <c r="H193" s="24"/>
      <c r="I193" s="24"/>
      <c r="J193" s="24"/>
      <c r="K193" s="24"/>
    </row>
    <row r="194" spans="2:11" s="115" customFormat="1" ht="22.5" customHeight="1" x14ac:dyDescent="0.2">
      <c r="B194" s="111"/>
      <c r="C194" s="111"/>
      <c r="D194" s="112"/>
      <c r="E194" s="112"/>
      <c r="F194" s="112"/>
      <c r="G194" s="116"/>
      <c r="H194" s="24"/>
      <c r="I194" s="24"/>
      <c r="J194" s="24"/>
      <c r="K194" s="24"/>
    </row>
    <row r="195" spans="2:11" s="115" customFormat="1" ht="22.5" customHeight="1" x14ac:dyDescent="0.2">
      <c r="B195" s="111"/>
      <c r="C195" s="111"/>
      <c r="D195" s="112"/>
      <c r="E195" s="112"/>
      <c r="F195" s="112"/>
      <c r="G195" s="116"/>
      <c r="H195" s="24"/>
      <c r="I195" s="24"/>
      <c r="J195" s="24"/>
      <c r="K195" s="24"/>
    </row>
    <row r="196" spans="2:11" s="115" customFormat="1" ht="22.5" customHeight="1" x14ac:dyDescent="0.2">
      <c r="B196" s="111"/>
      <c r="C196" s="111"/>
      <c r="D196" s="112"/>
      <c r="E196" s="112"/>
      <c r="F196" s="112"/>
      <c r="G196" s="116"/>
      <c r="H196" s="24"/>
      <c r="I196" s="24"/>
      <c r="J196" s="24"/>
      <c r="K196" s="24"/>
    </row>
    <row r="197" spans="2:11" s="115" customFormat="1" ht="22.5" customHeight="1" x14ac:dyDescent="0.2">
      <c r="B197" s="111"/>
      <c r="C197" s="111"/>
      <c r="D197" s="112"/>
      <c r="E197" s="112"/>
      <c r="F197" s="112"/>
      <c r="G197" s="116"/>
      <c r="H197" s="24"/>
      <c r="I197" s="24"/>
      <c r="J197" s="24"/>
      <c r="K197" s="24"/>
    </row>
    <row r="198" spans="2:11" s="115" customFormat="1" ht="22.5" customHeight="1" x14ac:dyDescent="0.2">
      <c r="B198" s="111"/>
      <c r="C198" s="111"/>
      <c r="D198" s="112"/>
      <c r="E198" s="112"/>
      <c r="F198" s="112"/>
      <c r="G198" s="116"/>
      <c r="H198" s="24"/>
      <c r="I198" s="24"/>
      <c r="J198" s="24"/>
      <c r="K198" s="24"/>
    </row>
    <row r="199" spans="2:11" s="115" customFormat="1" ht="22.5" customHeight="1" x14ac:dyDescent="0.2">
      <c r="B199" s="111"/>
      <c r="C199" s="111"/>
      <c r="D199" s="112"/>
      <c r="E199" s="112"/>
      <c r="F199" s="112"/>
      <c r="G199" s="116"/>
      <c r="H199" s="24"/>
      <c r="I199" s="24"/>
      <c r="J199" s="24"/>
      <c r="K199" s="24"/>
    </row>
    <row r="200" spans="2:11" s="115" customFormat="1" ht="22.5" customHeight="1" x14ac:dyDescent="0.2">
      <c r="B200" s="111"/>
      <c r="C200" s="111"/>
      <c r="D200" s="112"/>
      <c r="E200" s="112"/>
      <c r="F200" s="112"/>
      <c r="G200" s="116"/>
      <c r="H200" s="24"/>
      <c r="I200" s="24"/>
      <c r="J200" s="24"/>
      <c r="K200" s="24"/>
    </row>
    <row r="201" spans="2:11" s="115" customFormat="1" ht="22.5" customHeight="1" x14ac:dyDescent="0.2">
      <c r="B201" s="111"/>
      <c r="C201" s="111"/>
      <c r="D201" s="112"/>
      <c r="E201" s="112"/>
      <c r="F201" s="112"/>
      <c r="G201" s="116"/>
      <c r="H201" s="24"/>
      <c r="I201" s="24"/>
      <c r="J201" s="24"/>
      <c r="K201" s="24"/>
    </row>
    <row r="202" spans="2:11" s="115" customFormat="1" ht="22.5" customHeight="1" x14ac:dyDescent="0.2">
      <c r="B202" s="111"/>
      <c r="C202" s="111"/>
      <c r="D202" s="112"/>
      <c r="E202" s="112"/>
      <c r="F202" s="112"/>
      <c r="G202" s="116"/>
      <c r="H202" s="24"/>
      <c r="I202" s="24"/>
      <c r="J202" s="24"/>
      <c r="K202" s="24"/>
    </row>
    <row r="203" spans="2:11" s="115" customFormat="1" ht="22.5" customHeight="1" x14ac:dyDescent="0.2">
      <c r="B203" s="111"/>
      <c r="C203" s="111"/>
      <c r="D203" s="112"/>
      <c r="E203" s="112"/>
      <c r="F203" s="112"/>
      <c r="G203" s="116"/>
      <c r="H203" s="24"/>
      <c r="I203" s="24"/>
      <c r="J203" s="24"/>
      <c r="K203" s="24"/>
    </row>
    <row r="204" spans="2:11" s="115" customFormat="1" ht="22.5" customHeight="1" x14ac:dyDescent="0.2">
      <c r="B204" s="111"/>
      <c r="C204" s="112"/>
      <c r="D204" s="112"/>
      <c r="E204" s="112"/>
      <c r="F204" s="112"/>
      <c r="G204" s="116"/>
      <c r="H204" s="24"/>
      <c r="I204" s="24"/>
      <c r="J204" s="24"/>
      <c r="K204" s="24"/>
    </row>
    <row r="205" spans="2:11" s="115" customFormat="1" ht="22.5" customHeight="1" x14ac:dyDescent="0.2">
      <c r="B205" s="111"/>
      <c r="C205" s="112"/>
      <c r="D205" s="112"/>
      <c r="E205" s="112"/>
      <c r="F205" s="112"/>
      <c r="G205" s="116"/>
      <c r="H205" s="24"/>
      <c r="I205" s="24"/>
      <c r="J205" s="24"/>
      <c r="K205" s="24"/>
    </row>
    <row r="206" spans="2:11" s="115" customFormat="1" ht="22.5" customHeight="1" x14ac:dyDescent="0.2">
      <c r="B206" s="111"/>
      <c r="C206" s="112"/>
      <c r="D206" s="112"/>
      <c r="E206" s="112"/>
      <c r="F206" s="112"/>
      <c r="G206" s="116"/>
      <c r="H206" s="24"/>
      <c r="I206" s="24"/>
      <c r="J206" s="24"/>
      <c r="K206" s="24"/>
    </row>
    <row r="207" spans="2:11" s="115" customFormat="1" ht="22.5" customHeight="1" x14ac:dyDescent="0.2">
      <c r="B207" s="111"/>
      <c r="C207" s="112"/>
      <c r="D207" s="112"/>
      <c r="E207" s="112"/>
      <c r="F207" s="112"/>
      <c r="G207" s="116"/>
      <c r="H207" s="24"/>
      <c r="I207" s="24"/>
      <c r="J207" s="24"/>
      <c r="K207" s="24"/>
    </row>
    <row r="208" spans="2:11" s="115" customFormat="1" ht="22.5" customHeight="1" x14ac:dyDescent="0.2">
      <c r="B208" s="111"/>
      <c r="C208" s="112"/>
      <c r="D208" s="112"/>
      <c r="E208" s="112"/>
      <c r="F208" s="112"/>
      <c r="G208" s="116"/>
      <c r="H208" s="24"/>
      <c r="I208" s="24"/>
      <c r="J208" s="24"/>
      <c r="K208" s="24"/>
    </row>
    <row r="209" spans="2:11" s="115" customFormat="1" ht="22.5" customHeight="1" x14ac:dyDescent="0.2">
      <c r="B209" s="111"/>
      <c r="C209" s="112"/>
      <c r="D209" s="112"/>
      <c r="E209" s="112"/>
      <c r="F209" s="112"/>
      <c r="G209" s="116"/>
      <c r="H209" s="24"/>
      <c r="I209" s="24"/>
      <c r="J209" s="24"/>
      <c r="K209" s="24"/>
    </row>
    <row r="210" spans="2:11" s="115" customFormat="1" ht="22.5" customHeight="1" x14ac:dyDescent="0.2">
      <c r="B210" s="111"/>
      <c r="C210" s="112"/>
      <c r="D210" s="112"/>
      <c r="E210" s="112"/>
      <c r="F210" s="112"/>
      <c r="G210" s="116"/>
      <c r="H210" s="24"/>
      <c r="I210" s="24"/>
      <c r="J210" s="24"/>
      <c r="K210" s="24"/>
    </row>
    <row r="211" spans="2:11" s="115" customFormat="1" ht="22.5" customHeight="1" x14ac:dyDescent="0.2">
      <c r="B211" s="111"/>
      <c r="C211" s="112"/>
      <c r="D211" s="112"/>
      <c r="E211" s="112"/>
      <c r="F211" s="112"/>
      <c r="G211" s="116"/>
      <c r="H211" s="24"/>
      <c r="I211" s="24"/>
      <c r="J211" s="24"/>
      <c r="K211" s="24"/>
    </row>
    <row r="212" spans="2:11" s="115" customFormat="1" ht="22.5" customHeight="1" x14ac:dyDescent="0.2">
      <c r="B212" s="111"/>
      <c r="C212" s="112"/>
      <c r="D212" s="112"/>
      <c r="E212" s="112"/>
      <c r="F212" s="112"/>
      <c r="G212" s="116"/>
      <c r="H212" s="24"/>
      <c r="I212" s="24"/>
      <c r="J212" s="24"/>
      <c r="K212" s="24"/>
    </row>
    <row r="213" spans="2:11" s="115" customFormat="1" ht="22.5" customHeight="1" x14ac:dyDescent="0.2">
      <c r="B213" s="111"/>
      <c r="C213" s="112"/>
      <c r="D213" s="112"/>
      <c r="E213" s="112"/>
      <c r="F213" s="112"/>
      <c r="G213" s="116"/>
      <c r="H213" s="24"/>
      <c r="I213" s="24"/>
      <c r="J213" s="24"/>
      <c r="K213" s="24"/>
    </row>
    <row r="214" spans="2:11" s="115" customFormat="1" ht="22.5" customHeight="1" x14ac:dyDescent="0.2">
      <c r="B214" s="111"/>
      <c r="C214" s="112"/>
      <c r="D214" s="112"/>
      <c r="E214" s="112"/>
      <c r="F214" s="112"/>
      <c r="G214" s="116"/>
      <c r="H214" s="24"/>
      <c r="I214" s="24"/>
      <c r="J214" s="24"/>
      <c r="K214" s="24"/>
    </row>
    <row r="215" spans="2:11" s="115" customFormat="1" ht="22.5" customHeight="1" x14ac:dyDescent="0.2">
      <c r="B215" s="111"/>
      <c r="C215" s="112"/>
      <c r="D215" s="112"/>
      <c r="E215" s="112"/>
      <c r="F215" s="112"/>
      <c r="G215" s="116"/>
      <c r="H215" s="24"/>
      <c r="I215" s="24"/>
      <c r="J215" s="24"/>
      <c r="K215" s="24"/>
    </row>
    <row r="216" spans="2:11" s="115" customFormat="1" ht="22.5" customHeight="1" x14ac:dyDescent="0.2">
      <c r="B216" s="111"/>
      <c r="C216" s="112"/>
      <c r="D216" s="112"/>
      <c r="E216" s="112"/>
      <c r="F216" s="112"/>
      <c r="G216" s="116"/>
      <c r="H216" s="24"/>
      <c r="I216" s="24"/>
      <c r="J216" s="24"/>
      <c r="K216" s="24"/>
    </row>
    <row r="217" spans="2:11" s="115" customFormat="1" ht="22.5" customHeight="1" x14ac:dyDescent="0.2">
      <c r="B217" s="111"/>
      <c r="C217" s="112"/>
      <c r="D217" s="112"/>
      <c r="E217" s="112"/>
      <c r="F217" s="112"/>
      <c r="G217" s="116"/>
      <c r="H217" s="24"/>
      <c r="I217" s="24"/>
      <c r="J217" s="24"/>
      <c r="K217" s="24"/>
    </row>
    <row r="218" spans="2:11" s="115" customFormat="1" ht="22.5" customHeight="1" x14ac:dyDescent="0.2">
      <c r="B218" s="111"/>
      <c r="C218" s="112"/>
      <c r="D218" s="112"/>
      <c r="E218" s="112"/>
      <c r="F218" s="112"/>
      <c r="G218" s="116"/>
      <c r="H218" s="24"/>
      <c r="I218" s="24"/>
      <c r="J218" s="24"/>
      <c r="K218" s="24"/>
    </row>
    <row r="219" spans="2:11" s="115" customFormat="1" ht="22.5" customHeight="1" x14ac:dyDescent="0.2">
      <c r="B219" s="111"/>
      <c r="C219" s="112"/>
      <c r="D219" s="112"/>
      <c r="E219" s="112"/>
      <c r="F219" s="112"/>
      <c r="G219" s="116"/>
      <c r="H219" s="24"/>
      <c r="I219" s="24"/>
      <c r="J219" s="24"/>
      <c r="K219" s="24"/>
    </row>
    <row r="220" spans="2:11" s="115" customFormat="1" ht="22.5" customHeight="1" x14ac:dyDescent="0.2">
      <c r="B220" s="111"/>
      <c r="C220" s="112"/>
      <c r="D220" s="112"/>
      <c r="E220" s="112"/>
      <c r="F220" s="112"/>
      <c r="G220" s="116"/>
      <c r="H220" s="24"/>
      <c r="I220" s="24"/>
      <c r="J220" s="24"/>
      <c r="K220" s="24"/>
    </row>
    <row r="221" spans="2:11" s="115" customFormat="1" ht="22.5" customHeight="1" x14ac:dyDescent="0.2">
      <c r="B221" s="111"/>
      <c r="C221" s="112"/>
      <c r="D221" s="112"/>
      <c r="E221" s="112"/>
      <c r="F221" s="112"/>
      <c r="G221" s="116"/>
      <c r="H221" s="24"/>
      <c r="I221" s="24"/>
      <c r="J221" s="24"/>
      <c r="K221" s="24"/>
    </row>
    <row r="222" spans="2:11" s="115" customFormat="1" ht="22.5" customHeight="1" x14ac:dyDescent="0.2">
      <c r="B222" s="111"/>
      <c r="C222" s="112"/>
      <c r="D222" s="112"/>
      <c r="E222" s="112"/>
      <c r="F222" s="112"/>
      <c r="G222" s="116"/>
      <c r="H222" s="24"/>
      <c r="I222" s="24"/>
      <c r="J222" s="24"/>
      <c r="K222" s="24"/>
    </row>
    <row r="223" spans="2:11" s="115" customFormat="1" ht="22.5" customHeight="1" x14ac:dyDescent="0.2">
      <c r="B223" s="111"/>
      <c r="C223" s="112"/>
      <c r="D223" s="112"/>
      <c r="E223" s="112"/>
      <c r="F223" s="112"/>
      <c r="G223" s="116"/>
      <c r="H223" s="24"/>
      <c r="I223" s="24"/>
      <c r="J223" s="24"/>
      <c r="K223" s="24"/>
    </row>
    <row r="224" spans="2:11" s="115" customFormat="1" ht="22.5" customHeight="1" x14ac:dyDescent="0.2">
      <c r="B224" s="111"/>
      <c r="C224" s="112"/>
      <c r="D224" s="112"/>
      <c r="E224" s="112"/>
      <c r="F224" s="112"/>
      <c r="G224" s="116"/>
      <c r="H224" s="24"/>
      <c r="I224" s="24"/>
      <c r="J224" s="24"/>
      <c r="K224" s="24"/>
    </row>
    <row r="225" spans="2:11" s="115" customFormat="1" ht="22.5" customHeight="1" x14ac:dyDescent="0.2">
      <c r="B225" s="111"/>
      <c r="C225" s="112"/>
      <c r="D225" s="112"/>
      <c r="E225" s="112"/>
      <c r="F225" s="112"/>
      <c r="G225" s="116"/>
      <c r="H225" s="24"/>
      <c r="I225" s="24"/>
      <c r="J225" s="24"/>
      <c r="K225" s="24"/>
    </row>
    <row r="226" spans="2:11" s="115" customFormat="1" ht="22.5" customHeight="1" x14ac:dyDescent="0.2">
      <c r="B226" s="111"/>
      <c r="C226" s="112"/>
      <c r="D226" s="112"/>
      <c r="E226" s="112"/>
      <c r="F226" s="112"/>
      <c r="G226" s="116"/>
      <c r="H226" s="24"/>
      <c r="I226" s="24"/>
      <c r="J226" s="24"/>
      <c r="K226" s="24"/>
    </row>
    <row r="227" spans="2:11" s="115" customFormat="1" ht="22.5" customHeight="1" x14ac:dyDescent="0.2">
      <c r="B227" s="111"/>
      <c r="C227" s="112"/>
      <c r="D227" s="112"/>
      <c r="E227" s="112"/>
      <c r="F227" s="112"/>
      <c r="G227" s="116"/>
      <c r="H227" s="24"/>
      <c r="I227" s="24"/>
      <c r="J227" s="24"/>
      <c r="K227" s="24"/>
    </row>
    <row r="228" spans="2:11" s="115" customFormat="1" ht="22.5" customHeight="1" x14ac:dyDescent="0.2">
      <c r="B228" s="111"/>
      <c r="C228" s="112"/>
      <c r="D228" s="112"/>
      <c r="E228" s="112"/>
      <c r="F228" s="112"/>
      <c r="G228" s="116"/>
      <c r="H228" s="24"/>
      <c r="I228" s="24"/>
      <c r="J228" s="24"/>
      <c r="K228" s="24"/>
    </row>
    <row r="229" spans="2:11" s="115" customFormat="1" ht="22.5" customHeight="1" x14ac:dyDescent="0.2">
      <c r="B229" s="111"/>
      <c r="C229" s="112"/>
      <c r="D229" s="112"/>
      <c r="E229" s="112"/>
      <c r="F229" s="112"/>
      <c r="G229" s="116"/>
      <c r="H229" s="24"/>
      <c r="I229" s="24"/>
      <c r="J229" s="24"/>
      <c r="K229" s="24"/>
    </row>
    <row r="230" spans="2:11" s="115" customFormat="1" ht="22.5" customHeight="1" x14ac:dyDescent="0.2">
      <c r="B230" s="111"/>
      <c r="C230" s="112"/>
      <c r="D230" s="112"/>
      <c r="E230" s="112"/>
      <c r="F230" s="112"/>
      <c r="G230" s="116"/>
      <c r="H230" s="24"/>
      <c r="I230" s="24"/>
      <c r="J230" s="24"/>
      <c r="K230" s="24"/>
    </row>
    <row r="231" spans="2:11" s="115" customFormat="1" ht="22.5" customHeight="1" x14ac:dyDescent="0.2">
      <c r="B231" s="111"/>
      <c r="C231" s="112"/>
      <c r="D231" s="112"/>
      <c r="E231" s="112"/>
      <c r="F231" s="112"/>
      <c r="G231" s="116"/>
      <c r="H231" s="24"/>
      <c r="I231" s="24"/>
      <c r="J231" s="24"/>
      <c r="K231" s="24"/>
    </row>
    <row r="232" spans="2:11" s="115" customFormat="1" ht="22.5" customHeight="1" x14ac:dyDescent="0.2">
      <c r="B232" s="111"/>
      <c r="C232" s="112"/>
      <c r="D232" s="112"/>
      <c r="E232" s="112"/>
      <c r="F232" s="112"/>
      <c r="G232" s="116"/>
      <c r="H232" s="24"/>
      <c r="I232" s="24"/>
      <c r="J232" s="24"/>
      <c r="K232" s="24"/>
    </row>
    <row r="233" spans="2:11" s="115" customFormat="1" ht="22.5" customHeight="1" x14ac:dyDescent="0.2">
      <c r="B233" s="111"/>
      <c r="C233" s="112"/>
      <c r="D233" s="112"/>
      <c r="E233" s="112"/>
      <c r="F233" s="112"/>
      <c r="G233" s="116"/>
      <c r="H233" s="24"/>
      <c r="I233" s="24"/>
      <c r="J233" s="24"/>
      <c r="K233" s="24"/>
    </row>
    <row r="234" spans="2:11" s="115" customFormat="1" ht="22.5" customHeight="1" x14ac:dyDescent="0.2">
      <c r="B234" s="111"/>
      <c r="C234" s="112"/>
      <c r="D234" s="112"/>
      <c r="E234" s="112"/>
      <c r="F234" s="112"/>
      <c r="G234" s="116"/>
      <c r="H234" s="24"/>
      <c r="I234" s="24"/>
      <c r="J234" s="24"/>
      <c r="K234" s="24"/>
    </row>
    <row r="235" spans="2:11" s="115" customFormat="1" ht="22.5" customHeight="1" x14ac:dyDescent="0.2">
      <c r="B235" s="111"/>
      <c r="C235" s="112"/>
      <c r="D235" s="112"/>
      <c r="E235" s="112"/>
      <c r="F235" s="112"/>
      <c r="G235" s="116"/>
      <c r="H235" s="24"/>
      <c r="I235" s="24"/>
      <c r="J235" s="24"/>
      <c r="K235" s="24"/>
    </row>
    <row r="236" spans="2:11" s="115" customFormat="1" ht="22.5" customHeight="1" x14ac:dyDescent="0.2">
      <c r="B236" s="111"/>
      <c r="C236" s="112"/>
      <c r="D236" s="112"/>
      <c r="E236" s="112"/>
      <c r="F236" s="112"/>
      <c r="G236" s="116"/>
      <c r="H236" s="24"/>
      <c r="I236" s="24"/>
      <c r="J236" s="24"/>
      <c r="K236" s="24"/>
    </row>
    <row r="237" spans="2:11" s="115" customFormat="1" ht="22.5" customHeight="1" x14ac:dyDescent="0.2">
      <c r="B237" s="111"/>
      <c r="C237" s="112"/>
      <c r="D237" s="112"/>
      <c r="E237" s="112"/>
      <c r="F237" s="112"/>
      <c r="G237" s="116"/>
      <c r="H237" s="24"/>
      <c r="I237" s="24"/>
      <c r="J237" s="24"/>
      <c r="K237" s="24"/>
    </row>
    <row r="238" spans="2:11" s="115" customFormat="1" ht="22.5" customHeight="1" x14ac:dyDescent="0.2">
      <c r="B238" s="111"/>
      <c r="C238" s="112"/>
      <c r="D238" s="112"/>
      <c r="E238" s="112"/>
      <c r="F238" s="112"/>
      <c r="G238" s="116"/>
      <c r="H238" s="24"/>
      <c r="I238" s="24"/>
      <c r="J238" s="24"/>
      <c r="K238" s="24"/>
    </row>
    <row r="239" spans="2:11" s="115" customFormat="1" ht="22.5" customHeight="1" x14ac:dyDescent="0.2">
      <c r="B239" s="111"/>
      <c r="C239" s="112"/>
      <c r="D239" s="112"/>
      <c r="E239" s="112"/>
      <c r="F239" s="112"/>
      <c r="G239" s="116"/>
      <c r="H239" s="24"/>
      <c r="I239" s="24"/>
      <c r="J239" s="24"/>
      <c r="K239" s="24"/>
    </row>
    <row r="240" spans="2:11" s="115" customFormat="1" ht="22.5" customHeight="1" x14ac:dyDescent="0.2">
      <c r="B240" s="111"/>
      <c r="C240" s="112"/>
      <c r="D240" s="112"/>
      <c r="E240" s="112"/>
      <c r="F240" s="112"/>
      <c r="G240" s="116"/>
      <c r="H240" s="24"/>
      <c r="I240" s="24"/>
      <c r="J240" s="24"/>
      <c r="K240" s="24"/>
    </row>
    <row r="241" spans="2:11" s="115" customFormat="1" ht="22.5" customHeight="1" x14ac:dyDescent="0.2">
      <c r="B241" s="111"/>
      <c r="C241" s="112"/>
      <c r="D241" s="112"/>
      <c r="E241" s="112"/>
      <c r="F241" s="112"/>
      <c r="G241" s="116"/>
      <c r="H241" s="24"/>
      <c r="I241" s="24"/>
      <c r="J241" s="24"/>
      <c r="K241" s="24"/>
    </row>
    <row r="242" spans="2:11" s="115" customFormat="1" ht="22.5" customHeight="1" x14ac:dyDescent="0.2">
      <c r="B242" s="111"/>
      <c r="C242" s="112"/>
      <c r="D242" s="112"/>
      <c r="E242" s="112"/>
      <c r="F242" s="112"/>
      <c r="G242" s="116"/>
      <c r="H242" s="24"/>
      <c r="I242" s="24"/>
      <c r="J242" s="24"/>
      <c r="K242" s="24"/>
    </row>
    <row r="243" spans="2:11" s="115" customFormat="1" ht="22.5" customHeight="1" x14ac:dyDescent="0.2">
      <c r="B243" s="111"/>
      <c r="C243" s="112"/>
      <c r="D243" s="112"/>
      <c r="E243" s="112"/>
      <c r="F243" s="112"/>
      <c r="G243" s="116"/>
      <c r="H243" s="24"/>
      <c r="I243" s="24"/>
      <c r="J243" s="24"/>
      <c r="K243" s="24"/>
    </row>
    <row r="244" spans="2:11" s="115" customFormat="1" ht="22.5" customHeight="1" x14ac:dyDescent="0.2">
      <c r="B244" s="111"/>
      <c r="C244" s="112"/>
      <c r="D244" s="112"/>
      <c r="E244" s="112"/>
      <c r="F244" s="112"/>
      <c r="G244" s="116"/>
      <c r="H244" s="24"/>
      <c r="I244" s="24"/>
      <c r="J244" s="24"/>
      <c r="K244" s="24"/>
    </row>
    <row r="245" spans="2:11" s="115" customFormat="1" ht="22.5" customHeight="1" x14ac:dyDescent="0.2">
      <c r="B245" s="111"/>
      <c r="C245" s="112"/>
      <c r="D245" s="112"/>
      <c r="E245" s="112"/>
      <c r="F245" s="112"/>
      <c r="G245" s="116"/>
      <c r="H245" s="24"/>
      <c r="I245" s="24"/>
      <c r="J245" s="24"/>
      <c r="K245" s="24"/>
    </row>
    <row r="246" spans="2:11" s="115" customFormat="1" ht="22.5" customHeight="1" x14ac:dyDescent="0.2">
      <c r="B246" s="111"/>
      <c r="C246" s="112"/>
      <c r="D246" s="112"/>
      <c r="E246" s="112"/>
      <c r="F246" s="112"/>
      <c r="G246" s="116"/>
      <c r="H246" s="24"/>
      <c r="I246" s="24"/>
      <c r="J246" s="24"/>
      <c r="K246" s="24"/>
    </row>
    <row r="247" spans="2:11" s="115" customFormat="1" ht="22.5" customHeight="1" x14ac:dyDescent="0.2">
      <c r="B247" s="111"/>
      <c r="C247" s="112"/>
      <c r="D247" s="112"/>
      <c r="E247" s="112"/>
      <c r="F247" s="112"/>
      <c r="G247" s="116"/>
      <c r="H247" s="24"/>
      <c r="I247" s="24"/>
      <c r="J247" s="24"/>
      <c r="K247" s="24"/>
    </row>
    <row r="248" spans="2:11" s="115" customFormat="1" ht="22.5" customHeight="1" x14ac:dyDescent="0.2">
      <c r="B248" s="111"/>
      <c r="C248" s="112"/>
      <c r="D248" s="112"/>
      <c r="E248" s="112"/>
      <c r="F248" s="112"/>
      <c r="G248" s="116"/>
      <c r="H248" s="24"/>
      <c r="I248" s="24"/>
      <c r="J248" s="24"/>
      <c r="K248" s="24"/>
    </row>
    <row r="249" spans="2:11" s="115" customFormat="1" ht="22.5" customHeight="1" x14ac:dyDescent="0.2">
      <c r="B249" s="111"/>
      <c r="C249" s="112"/>
      <c r="D249" s="112"/>
      <c r="E249" s="112"/>
      <c r="F249" s="112"/>
      <c r="G249" s="116"/>
      <c r="H249" s="24"/>
      <c r="I249" s="24"/>
      <c r="J249" s="24"/>
      <c r="K249" s="24"/>
    </row>
    <row r="250" spans="2:11" s="115" customFormat="1" ht="22.5" customHeight="1" x14ac:dyDescent="0.2">
      <c r="B250" s="111"/>
      <c r="C250" s="112"/>
      <c r="D250" s="112"/>
      <c r="E250" s="112"/>
      <c r="F250" s="112"/>
      <c r="G250" s="116"/>
      <c r="H250" s="24"/>
      <c r="I250" s="24"/>
      <c r="J250" s="24"/>
      <c r="K250" s="24"/>
    </row>
    <row r="251" spans="2:11" s="115" customFormat="1" ht="22.5" customHeight="1" x14ac:dyDescent="0.2">
      <c r="B251" s="111"/>
      <c r="C251" s="112"/>
      <c r="D251" s="112"/>
      <c r="E251" s="112"/>
      <c r="F251" s="112"/>
      <c r="G251" s="116"/>
      <c r="H251" s="24"/>
      <c r="I251" s="24"/>
      <c r="J251" s="24"/>
      <c r="K251" s="24"/>
    </row>
    <row r="252" spans="2:11" s="115" customFormat="1" ht="22.5" customHeight="1" x14ac:dyDescent="0.2">
      <c r="B252" s="111"/>
      <c r="C252" s="112"/>
      <c r="D252" s="112"/>
      <c r="E252" s="112"/>
      <c r="F252" s="112"/>
      <c r="G252" s="116"/>
      <c r="H252" s="24"/>
      <c r="I252" s="24"/>
      <c r="J252" s="24"/>
      <c r="K252" s="24"/>
    </row>
    <row r="253" spans="2:11" s="115" customFormat="1" ht="22.5" customHeight="1" x14ac:dyDescent="0.2">
      <c r="B253" s="111"/>
      <c r="C253" s="112"/>
      <c r="D253" s="112"/>
      <c r="E253" s="112"/>
      <c r="F253" s="112"/>
      <c r="G253" s="116"/>
      <c r="H253" s="24"/>
      <c r="I253" s="24"/>
      <c r="J253" s="24"/>
      <c r="K253" s="24"/>
    </row>
    <row r="254" spans="2:11" s="115" customFormat="1" ht="22.5" customHeight="1" x14ac:dyDescent="0.2">
      <c r="B254" s="111"/>
      <c r="C254" s="112"/>
      <c r="D254" s="112"/>
      <c r="E254" s="112"/>
      <c r="F254" s="112"/>
      <c r="G254" s="116"/>
      <c r="H254" s="24"/>
      <c r="I254" s="24"/>
      <c r="J254" s="24"/>
      <c r="K254" s="24"/>
    </row>
    <row r="255" spans="2:11" s="115" customFormat="1" ht="22.5" customHeight="1" x14ac:dyDescent="0.2">
      <c r="B255" s="111"/>
      <c r="C255" s="112"/>
      <c r="D255" s="112"/>
      <c r="E255" s="112"/>
      <c r="F255" s="112"/>
      <c r="G255" s="116"/>
      <c r="H255" s="24"/>
      <c r="I255" s="24"/>
      <c r="J255" s="24"/>
      <c r="K255" s="24"/>
    </row>
    <row r="256" spans="2:11" s="115" customFormat="1" ht="22.5" customHeight="1" x14ac:dyDescent="0.2">
      <c r="B256" s="111"/>
      <c r="C256" s="112"/>
      <c r="D256" s="112"/>
      <c r="E256" s="112"/>
      <c r="F256" s="112"/>
      <c r="G256" s="116"/>
      <c r="H256" s="24"/>
      <c r="I256" s="24"/>
      <c r="J256" s="24"/>
      <c r="K256" s="24"/>
    </row>
    <row r="257" spans="2:11" s="115" customFormat="1" ht="22.5" customHeight="1" x14ac:dyDescent="0.2">
      <c r="B257" s="111"/>
      <c r="C257" s="112"/>
      <c r="D257" s="112"/>
      <c r="E257" s="112"/>
      <c r="F257" s="112"/>
      <c r="G257" s="116"/>
      <c r="H257" s="24"/>
      <c r="I257" s="24"/>
      <c r="J257" s="24"/>
      <c r="K257" s="24"/>
    </row>
    <row r="258" spans="2:11" s="115" customFormat="1" ht="22.5" customHeight="1" x14ac:dyDescent="0.2">
      <c r="B258" s="111"/>
      <c r="C258" s="112"/>
      <c r="D258" s="112"/>
      <c r="E258" s="112"/>
      <c r="F258" s="112"/>
      <c r="G258" s="116"/>
      <c r="H258" s="24"/>
      <c r="I258" s="24"/>
      <c r="J258" s="24"/>
      <c r="K258" s="24"/>
    </row>
    <row r="259" spans="2:11" s="115" customFormat="1" ht="22.5" customHeight="1" x14ac:dyDescent="0.2">
      <c r="B259" s="111"/>
      <c r="C259" s="112"/>
      <c r="D259" s="112"/>
      <c r="E259" s="112"/>
      <c r="F259" s="112"/>
      <c r="G259" s="116"/>
      <c r="H259" s="24"/>
      <c r="I259" s="24"/>
      <c r="J259" s="24"/>
      <c r="K259" s="24"/>
    </row>
    <row r="260" spans="2:11" s="115" customFormat="1" ht="22.5" customHeight="1" x14ac:dyDescent="0.2">
      <c r="B260" s="111"/>
      <c r="C260" s="112"/>
      <c r="D260" s="112"/>
      <c r="E260" s="112"/>
      <c r="F260" s="112"/>
      <c r="G260" s="116"/>
      <c r="H260" s="24"/>
      <c r="I260" s="24"/>
      <c r="J260" s="24"/>
      <c r="K260" s="24"/>
    </row>
    <row r="261" spans="2:11" s="115" customFormat="1" ht="22.5" customHeight="1" x14ac:dyDescent="0.2">
      <c r="B261" s="111"/>
      <c r="C261" s="112"/>
      <c r="D261" s="112"/>
      <c r="E261" s="112"/>
      <c r="F261" s="112"/>
      <c r="G261" s="116"/>
      <c r="H261" s="24"/>
      <c r="I261" s="24"/>
      <c r="J261" s="24"/>
      <c r="K261" s="24"/>
    </row>
    <row r="262" spans="2:11" s="115" customFormat="1" ht="22.5" customHeight="1" x14ac:dyDescent="0.2">
      <c r="B262" s="111"/>
      <c r="C262" s="112"/>
      <c r="D262" s="112"/>
      <c r="E262" s="112"/>
      <c r="F262" s="112"/>
      <c r="G262" s="116"/>
      <c r="H262" s="24"/>
      <c r="I262" s="24"/>
      <c r="J262" s="24"/>
      <c r="K262" s="24"/>
    </row>
    <row r="263" spans="2:11" s="115" customFormat="1" ht="22.5" customHeight="1" x14ac:dyDescent="0.2">
      <c r="B263" s="111"/>
      <c r="C263" s="112"/>
      <c r="D263" s="112"/>
      <c r="E263" s="112"/>
      <c r="F263" s="112"/>
      <c r="G263" s="116"/>
      <c r="H263" s="24"/>
      <c r="I263" s="24"/>
      <c r="J263" s="24"/>
      <c r="K263" s="24"/>
    </row>
    <row r="264" spans="2:11" s="115" customFormat="1" ht="22.5" customHeight="1" x14ac:dyDescent="0.2">
      <c r="B264" s="111"/>
      <c r="C264" s="112"/>
      <c r="D264" s="112"/>
      <c r="E264" s="112"/>
      <c r="F264" s="112"/>
      <c r="G264" s="116"/>
      <c r="H264" s="24"/>
      <c r="I264" s="24"/>
      <c r="J264" s="24"/>
      <c r="K264" s="24"/>
    </row>
    <row r="265" spans="2:11" s="115" customFormat="1" ht="22.5" customHeight="1" x14ac:dyDescent="0.2">
      <c r="B265" s="111"/>
      <c r="C265" s="112"/>
      <c r="D265" s="112"/>
      <c r="E265" s="112"/>
      <c r="F265" s="112"/>
      <c r="G265" s="116"/>
      <c r="H265" s="24"/>
      <c r="I265" s="24"/>
      <c r="J265" s="24"/>
      <c r="K265" s="24"/>
    </row>
    <row r="266" spans="2:11" s="115" customFormat="1" ht="22.5" customHeight="1" x14ac:dyDescent="0.2">
      <c r="B266" s="111"/>
      <c r="C266" s="112"/>
      <c r="D266" s="112"/>
      <c r="E266" s="112"/>
      <c r="F266" s="112"/>
      <c r="G266" s="116"/>
      <c r="H266" s="24"/>
      <c r="I266" s="24"/>
      <c r="J266" s="24"/>
      <c r="K266" s="24"/>
    </row>
    <row r="267" spans="2:11" s="115" customFormat="1" ht="22.5" customHeight="1" x14ac:dyDescent="0.2">
      <c r="B267" s="111"/>
      <c r="C267" s="112"/>
      <c r="D267" s="112"/>
      <c r="E267" s="112"/>
      <c r="F267" s="112"/>
      <c r="G267" s="116"/>
      <c r="H267" s="24"/>
      <c r="I267" s="24"/>
      <c r="J267" s="24"/>
      <c r="K267" s="24"/>
    </row>
    <row r="268" spans="2:11" s="115" customFormat="1" ht="22.5" customHeight="1" x14ac:dyDescent="0.2">
      <c r="B268" s="111"/>
      <c r="C268" s="112"/>
      <c r="D268" s="112"/>
      <c r="E268" s="112"/>
      <c r="F268" s="112"/>
      <c r="G268" s="116"/>
      <c r="H268" s="24"/>
      <c r="I268" s="24"/>
      <c r="J268" s="24"/>
      <c r="K268" s="24"/>
    </row>
    <row r="269" spans="2:11" s="115" customFormat="1" ht="22.5" customHeight="1" x14ac:dyDescent="0.2">
      <c r="B269" s="111"/>
      <c r="C269" s="112"/>
      <c r="D269" s="112"/>
      <c r="E269" s="112"/>
      <c r="F269" s="112"/>
      <c r="G269" s="116"/>
      <c r="H269" s="24"/>
      <c r="I269" s="24"/>
      <c r="J269" s="24"/>
      <c r="K269" s="24"/>
    </row>
    <row r="270" spans="2:11" s="115" customFormat="1" ht="22.5" customHeight="1" x14ac:dyDescent="0.2">
      <c r="B270" s="111"/>
      <c r="C270" s="112"/>
      <c r="D270" s="112"/>
      <c r="E270" s="112"/>
      <c r="F270" s="112"/>
      <c r="G270" s="116"/>
      <c r="H270" s="24"/>
      <c r="I270" s="24"/>
      <c r="J270" s="24"/>
      <c r="K270" s="24"/>
    </row>
    <row r="271" spans="2:11" s="115" customFormat="1" ht="22.5" customHeight="1" x14ac:dyDescent="0.2">
      <c r="B271" s="111"/>
      <c r="C271" s="112"/>
      <c r="D271" s="112"/>
      <c r="E271" s="112"/>
      <c r="F271" s="112"/>
      <c r="G271" s="116"/>
      <c r="H271" s="24"/>
      <c r="I271" s="24"/>
      <c r="J271" s="24"/>
      <c r="K271" s="24"/>
    </row>
    <row r="272" spans="2:11" s="115" customFormat="1" ht="22.5" customHeight="1" x14ac:dyDescent="0.2">
      <c r="B272" s="111"/>
      <c r="C272" s="112"/>
      <c r="D272" s="112"/>
      <c r="E272" s="112"/>
      <c r="F272" s="112"/>
      <c r="G272" s="116"/>
      <c r="H272" s="24"/>
      <c r="I272" s="24"/>
      <c r="J272" s="24"/>
      <c r="K272" s="24"/>
    </row>
    <row r="273" spans="2:11" s="115" customFormat="1" ht="22.5" customHeight="1" x14ac:dyDescent="0.2">
      <c r="B273" s="111"/>
      <c r="C273" s="112"/>
      <c r="D273" s="112"/>
      <c r="E273" s="112"/>
      <c r="F273" s="112"/>
      <c r="G273" s="116"/>
      <c r="H273" s="24"/>
      <c r="I273" s="24"/>
      <c r="J273" s="24"/>
      <c r="K273" s="24"/>
    </row>
    <row r="274" spans="2:11" s="115" customFormat="1" ht="22.5" customHeight="1" x14ac:dyDescent="0.2">
      <c r="B274" s="111"/>
      <c r="C274" s="112"/>
      <c r="D274" s="112"/>
      <c r="E274" s="112"/>
      <c r="F274" s="112"/>
      <c r="G274" s="116"/>
      <c r="H274" s="24"/>
      <c r="I274" s="24"/>
      <c r="J274" s="24"/>
      <c r="K274" s="24"/>
    </row>
    <row r="275" spans="2:11" s="115" customFormat="1" ht="22.5" customHeight="1" x14ac:dyDescent="0.2">
      <c r="B275" s="111"/>
      <c r="C275" s="112"/>
      <c r="D275" s="112"/>
      <c r="E275" s="112"/>
      <c r="F275" s="112"/>
      <c r="G275" s="116"/>
      <c r="H275" s="24"/>
      <c r="I275" s="24"/>
      <c r="J275" s="24"/>
      <c r="K275" s="24"/>
    </row>
    <row r="276" spans="2:11" s="115" customFormat="1" ht="22.5" customHeight="1" x14ac:dyDescent="0.2">
      <c r="B276" s="111"/>
      <c r="C276" s="112"/>
      <c r="D276" s="112"/>
      <c r="E276" s="112"/>
      <c r="F276" s="112"/>
      <c r="G276" s="116"/>
      <c r="H276" s="24"/>
      <c r="I276" s="24"/>
      <c r="J276" s="24"/>
      <c r="K276" s="24"/>
    </row>
    <row r="277" spans="2:11" s="115" customFormat="1" ht="22.5" customHeight="1" x14ac:dyDescent="0.2">
      <c r="B277" s="111"/>
      <c r="C277" s="112"/>
      <c r="D277" s="112"/>
      <c r="E277" s="112"/>
      <c r="F277" s="112"/>
      <c r="G277" s="116"/>
      <c r="H277" s="24"/>
      <c r="I277" s="24"/>
      <c r="J277" s="24"/>
      <c r="K277" s="24"/>
    </row>
    <row r="278" spans="2:11" s="115" customFormat="1" ht="22.5" customHeight="1" x14ac:dyDescent="0.2">
      <c r="B278" s="111"/>
      <c r="C278" s="112"/>
      <c r="D278" s="112"/>
      <c r="E278" s="112"/>
      <c r="F278" s="112"/>
      <c r="G278" s="116"/>
      <c r="H278" s="24"/>
      <c r="I278" s="24"/>
      <c r="J278" s="24"/>
      <c r="K278" s="24"/>
    </row>
    <row r="279" spans="2:11" s="115" customFormat="1" ht="22.5" customHeight="1" x14ac:dyDescent="0.2">
      <c r="B279" s="111"/>
      <c r="C279" s="112"/>
      <c r="D279" s="112"/>
      <c r="E279" s="112"/>
      <c r="F279" s="112"/>
      <c r="G279" s="116"/>
      <c r="H279" s="24"/>
      <c r="I279" s="24"/>
      <c r="J279" s="24"/>
      <c r="K279" s="24"/>
    </row>
    <row r="280" spans="2:11" s="115" customFormat="1" ht="22.5" customHeight="1" x14ac:dyDescent="0.2">
      <c r="B280" s="111"/>
      <c r="C280" s="112"/>
      <c r="D280" s="112"/>
      <c r="E280" s="112"/>
      <c r="F280" s="112"/>
      <c r="G280" s="116"/>
      <c r="H280" s="24"/>
      <c r="I280" s="24"/>
      <c r="J280" s="24"/>
      <c r="K280" s="24"/>
    </row>
    <row r="281" spans="2:11" s="115" customFormat="1" ht="22.5" customHeight="1" x14ac:dyDescent="0.2">
      <c r="B281" s="111"/>
      <c r="C281" s="112"/>
      <c r="D281" s="112"/>
      <c r="E281" s="112"/>
      <c r="F281" s="112"/>
      <c r="G281" s="116"/>
      <c r="H281" s="24"/>
      <c r="I281" s="24"/>
      <c r="J281" s="24"/>
      <c r="K281" s="24"/>
    </row>
    <row r="282" spans="2:11" s="115" customFormat="1" ht="22.5" customHeight="1" x14ac:dyDescent="0.2">
      <c r="B282" s="111"/>
      <c r="C282" s="112"/>
      <c r="D282" s="112"/>
      <c r="E282" s="112"/>
      <c r="F282" s="112"/>
      <c r="G282" s="116"/>
      <c r="H282" s="24"/>
      <c r="I282" s="24"/>
      <c r="J282" s="24"/>
      <c r="K282" s="24"/>
    </row>
    <row r="283" spans="2:11" s="115" customFormat="1" ht="22.5" customHeight="1" x14ac:dyDescent="0.2">
      <c r="B283" s="111"/>
      <c r="C283" s="112"/>
      <c r="D283" s="112"/>
      <c r="E283" s="112"/>
      <c r="F283" s="112"/>
      <c r="G283" s="116"/>
      <c r="H283" s="24"/>
      <c r="I283" s="24"/>
      <c r="J283" s="24"/>
      <c r="K283" s="24"/>
    </row>
    <row r="284" spans="2:11" s="115" customFormat="1" ht="22.5" customHeight="1" x14ac:dyDescent="0.2">
      <c r="B284" s="111"/>
      <c r="C284" s="112"/>
      <c r="D284" s="112"/>
      <c r="E284" s="112"/>
      <c r="F284" s="112"/>
      <c r="G284" s="116"/>
      <c r="H284" s="24"/>
      <c r="I284" s="24"/>
      <c r="J284" s="24"/>
      <c r="K284" s="24"/>
    </row>
    <row r="285" spans="2:11" s="115" customFormat="1" ht="22.5" customHeight="1" x14ac:dyDescent="0.2">
      <c r="B285" s="111"/>
      <c r="C285" s="112"/>
      <c r="D285" s="112"/>
      <c r="E285" s="112"/>
      <c r="F285" s="112"/>
      <c r="G285" s="116"/>
      <c r="H285" s="24"/>
      <c r="I285" s="24"/>
      <c r="J285" s="24"/>
      <c r="K285" s="24"/>
    </row>
    <row r="286" spans="2:11" s="115" customFormat="1" ht="22.5" customHeight="1" x14ac:dyDescent="0.2">
      <c r="B286" s="111"/>
      <c r="C286" s="112"/>
      <c r="D286" s="112"/>
      <c r="E286" s="112"/>
      <c r="F286" s="112"/>
      <c r="G286" s="116"/>
      <c r="H286" s="24"/>
      <c r="I286" s="24"/>
      <c r="J286" s="24"/>
      <c r="K286" s="24"/>
    </row>
    <row r="287" spans="2:11" s="115" customFormat="1" ht="22.5" customHeight="1" x14ac:dyDescent="0.2">
      <c r="B287" s="111"/>
      <c r="C287" s="112"/>
      <c r="D287" s="112"/>
      <c r="E287" s="112"/>
      <c r="F287" s="112"/>
      <c r="G287" s="116"/>
      <c r="H287" s="24"/>
      <c r="I287" s="24"/>
      <c r="J287" s="24"/>
      <c r="K287" s="24"/>
    </row>
    <row r="288" spans="2:11" s="115" customFormat="1" ht="22.5" customHeight="1" x14ac:dyDescent="0.2">
      <c r="B288" s="111"/>
      <c r="C288" s="112"/>
      <c r="D288" s="112"/>
      <c r="E288" s="112"/>
      <c r="F288" s="112"/>
      <c r="G288" s="116"/>
      <c r="H288" s="24"/>
      <c r="I288" s="24"/>
      <c r="J288" s="24"/>
      <c r="K288" s="24"/>
    </row>
    <row r="289" spans="1:11" s="115" customFormat="1" ht="22.5" customHeight="1" x14ac:dyDescent="0.2">
      <c r="B289" s="111"/>
      <c r="C289" s="112"/>
      <c r="D289" s="112"/>
      <c r="E289" s="112"/>
      <c r="F289" s="112"/>
      <c r="G289" s="116"/>
      <c r="H289" s="24"/>
      <c r="I289" s="24"/>
      <c r="J289" s="24"/>
      <c r="K289" s="24"/>
    </row>
    <row r="290" spans="1:11" s="115" customFormat="1" ht="22.5" customHeight="1" x14ac:dyDescent="0.2">
      <c r="B290" s="111"/>
      <c r="C290" s="112"/>
      <c r="D290" s="112"/>
      <c r="E290" s="112"/>
      <c r="F290" s="112"/>
      <c r="G290" s="116"/>
      <c r="H290" s="24"/>
      <c r="I290" s="24"/>
      <c r="J290" s="24"/>
      <c r="K290" s="24"/>
    </row>
    <row r="291" spans="1:11" s="115" customFormat="1" ht="22.5" customHeight="1" x14ac:dyDescent="0.2">
      <c r="B291" s="111"/>
      <c r="C291" s="112"/>
      <c r="D291" s="112"/>
      <c r="E291" s="112"/>
      <c r="F291" s="112"/>
      <c r="G291" s="116"/>
      <c r="H291" s="24"/>
      <c r="I291" s="24"/>
      <c r="J291" s="24"/>
      <c r="K291" s="24"/>
    </row>
    <row r="292" spans="1:11" s="115" customFormat="1" ht="22.5" customHeight="1" x14ac:dyDescent="0.2">
      <c r="B292" s="111"/>
      <c r="C292" s="112"/>
      <c r="D292" s="112"/>
      <c r="E292" s="112"/>
      <c r="F292" s="112"/>
      <c r="G292" s="116"/>
      <c r="H292" s="24"/>
      <c r="I292" s="24"/>
      <c r="J292" s="24"/>
      <c r="K292" s="24"/>
    </row>
    <row r="293" spans="1:11" s="115" customFormat="1" ht="22.5" customHeight="1" x14ac:dyDescent="0.2">
      <c r="B293" s="111"/>
      <c r="C293" s="112"/>
      <c r="D293" s="112"/>
      <c r="E293" s="112"/>
      <c r="F293" s="112"/>
      <c r="G293" s="116"/>
      <c r="H293" s="24"/>
      <c r="I293" s="24"/>
      <c r="J293" s="24"/>
      <c r="K293" s="24"/>
    </row>
    <row r="294" spans="1:11" s="115" customFormat="1" ht="22.5" customHeight="1" x14ac:dyDescent="0.2">
      <c r="B294" s="111"/>
      <c r="C294" s="112"/>
      <c r="D294" s="112"/>
      <c r="E294" s="112"/>
      <c r="F294" s="112"/>
      <c r="G294" s="116"/>
      <c r="H294" s="24"/>
      <c r="I294" s="24"/>
      <c r="J294" s="24"/>
      <c r="K294" s="24"/>
    </row>
    <row r="295" spans="1:11" s="115" customFormat="1" ht="22.5" customHeight="1" x14ac:dyDescent="0.2">
      <c r="B295" s="111"/>
      <c r="C295" s="112"/>
      <c r="D295" s="112"/>
      <c r="E295" s="112"/>
      <c r="F295" s="112"/>
      <c r="G295" s="116"/>
      <c r="H295" s="24"/>
      <c r="I295" s="24"/>
      <c r="J295" s="24"/>
      <c r="K295" s="24"/>
    </row>
    <row r="296" spans="1:11" ht="22.5" customHeight="1" x14ac:dyDescent="0.2">
      <c r="A296" s="115"/>
      <c r="B296" s="111"/>
    </row>
    <row r="297" spans="1:11" ht="22.5" customHeight="1" x14ac:dyDescent="0.2">
      <c r="A297" s="115"/>
    </row>
    <row r="298" spans="1:11" ht="22.5" customHeight="1" x14ac:dyDescent="0.2">
      <c r="A298" s="115"/>
    </row>
    <row r="299" spans="1:11" ht="22.5" customHeight="1" x14ac:dyDescent="0.2">
      <c r="A299" s="115"/>
    </row>
  </sheetData>
  <sheetProtection formatCells="0" formatColumns="0" formatRows="0"/>
  <mergeCells count="52">
    <mergeCell ref="K25:K26"/>
    <mergeCell ref="H28:H30"/>
    <mergeCell ref="I28:I30"/>
    <mergeCell ref="E25:E26"/>
    <mergeCell ref="F25:G26"/>
    <mergeCell ref="F28:G30"/>
    <mergeCell ref="E28:E30"/>
    <mergeCell ref="J28:J30"/>
    <mergeCell ref="K28:K30"/>
    <mergeCell ref="H25:H26"/>
    <mergeCell ref="I25:I26"/>
    <mergeCell ref="J25:J26"/>
    <mergeCell ref="J1:K2"/>
    <mergeCell ref="B4:G5"/>
    <mergeCell ref="H4:H5"/>
    <mergeCell ref="I4:I5"/>
    <mergeCell ref="J4:K4"/>
    <mergeCell ref="I1:I2"/>
    <mergeCell ref="B1:H2"/>
    <mergeCell ref="C36:G36"/>
    <mergeCell ref="E70:E72"/>
    <mergeCell ref="F70:G72"/>
    <mergeCell ref="H70:H72"/>
    <mergeCell ref="I70:I72"/>
    <mergeCell ref="K70:K72"/>
    <mergeCell ref="E73:E75"/>
    <mergeCell ref="F73:G75"/>
    <mergeCell ref="H73:H75"/>
    <mergeCell ref="I73:I75"/>
    <mergeCell ref="J73:J75"/>
    <mergeCell ref="K73:K75"/>
    <mergeCell ref="J70:J72"/>
    <mergeCell ref="F80:G80"/>
    <mergeCell ref="C90:G90"/>
    <mergeCell ref="B92:G92"/>
    <mergeCell ref="C95:C96"/>
    <mergeCell ref="D95:G96"/>
    <mergeCell ref="H95:H96"/>
    <mergeCell ref="J95:J96"/>
    <mergeCell ref="K95:K96"/>
    <mergeCell ref="C97:C98"/>
    <mergeCell ref="D97:G98"/>
    <mergeCell ref="H97:H98"/>
    <mergeCell ref="I97:I98"/>
    <mergeCell ref="J97:J98"/>
    <mergeCell ref="K97:K98"/>
    <mergeCell ref="I95:I96"/>
    <mergeCell ref="C99:G99"/>
    <mergeCell ref="C104:G104"/>
    <mergeCell ref="C113:G113"/>
    <mergeCell ref="B115:G115"/>
    <mergeCell ref="C125:G125"/>
  </mergeCells>
  <printOptions horizontalCentered="1"/>
  <pageMargins left="0.59055118110236227" right="0.59055118110236227" top="0.59055118110236227" bottom="0.59055118110236227" header="0.19685039370078741" footer="0.19685039370078741"/>
  <pageSetup paperSize="9" scale="50" fitToHeight="0" orientation="portrait" r:id="rId1"/>
  <headerFooter alignWithMargins="0">
    <oddHeader>&amp;RAllegato 2</oddHeader>
    <oddFooter>&amp;C&amp;"Garamond,Corsivo"&amp;P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CE-118</vt:lpstr>
      <vt:lpstr>CE_Ministeriale comparato</vt:lpstr>
      <vt:lpstr>'CE_Ministeriale comparato'!Area_stampa</vt:lpstr>
      <vt:lpstr>NewTable0</vt:lpstr>
      <vt:lpstr>'CE_Ministeriale comparato'!Titoli_stampa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sasdemo</dc:creator>
  <cp:lastModifiedBy>Claudia Palanca</cp:lastModifiedBy>
  <cp:lastPrinted>2014-12-29T10:54:11Z</cp:lastPrinted>
  <dcterms:created xsi:type="dcterms:W3CDTF">2013-04-11T13:45:01Z</dcterms:created>
  <dcterms:modified xsi:type="dcterms:W3CDTF">2025-05-19T09:35:02Z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Document">
    <vt:lpwstr>1</vt:lpwstr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</Properties>
</file>