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Questa_cartella_di_lavoro" defaultThemeVersion="124226"/>
  <bookViews>
    <workbookView xWindow="240" yWindow="195" windowWidth="19320" windowHeight="7755" firstSheet="1" activeTab="2"/>
  </bookViews>
  <sheets>
    <sheet name="SAS Solutions Worksheet Hidden" sheetId="4" state="veryHidden" r:id="rId1"/>
    <sheet name="CE-118" sheetId="1" r:id="rId2"/>
    <sheet name="CE_Ministeriale comparato" sheetId="6" r:id="rId3"/>
    <sheet name="Foglio1" sheetId="7" r:id="rId4"/>
  </sheets>
  <externalReferences>
    <externalReference r:id="rId5"/>
  </externalReferences>
  <definedNames>
    <definedName name="_xlnm._FilterDatabase" localSheetId="2" hidden="1">'CE_Ministeriale comparato'!$A$6:$K$126</definedName>
    <definedName name="_xlnm.Print_Area" localSheetId="2">'CE_Ministeriale comparato'!$B$1:$K$128</definedName>
    <definedName name="NewTable0">'CE-118'!$B$4:$D$623</definedName>
    <definedName name="_xlnm.Print_Titles" localSheetId="2">'CE_Ministeriale comparato'!$1:$5</definedName>
  </definedNames>
  <calcPr calcId="145621"/>
</workbook>
</file>

<file path=xl/calcChain.xml><?xml version="1.0" encoding="utf-8"?>
<calcChain xmlns="http://schemas.openxmlformats.org/spreadsheetml/2006/main">
  <c r="AL8" i="7" l="1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64" i="7"/>
  <c r="AL65" i="7"/>
  <c r="AL66" i="7"/>
  <c r="AL67" i="7"/>
  <c r="AL68" i="7"/>
  <c r="AL69" i="7"/>
  <c r="AL70" i="7"/>
  <c r="AL71" i="7"/>
  <c r="AL72" i="7"/>
  <c r="AL73" i="7"/>
  <c r="AL74" i="7"/>
  <c r="AL75" i="7"/>
  <c r="AL76" i="7"/>
  <c r="AL77" i="7"/>
  <c r="AL78" i="7"/>
  <c r="AL79" i="7"/>
  <c r="AL80" i="7"/>
  <c r="AL81" i="7"/>
  <c r="AL82" i="7"/>
  <c r="AL83" i="7"/>
  <c r="AL84" i="7"/>
  <c r="AL85" i="7"/>
  <c r="AL86" i="7"/>
  <c r="AL87" i="7"/>
  <c r="AL88" i="7"/>
  <c r="AL89" i="7"/>
  <c r="AL90" i="7"/>
  <c r="AL91" i="7"/>
  <c r="AL92" i="7"/>
  <c r="AL93" i="7"/>
  <c r="AL94" i="7"/>
  <c r="AL95" i="7"/>
  <c r="AL96" i="7"/>
  <c r="AL97" i="7"/>
  <c r="AL98" i="7"/>
  <c r="AL99" i="7"/>
  <c r="AL100" i="7"/>
  <c r="AL101" i="7"/>
  <c r="AL102" i="7"/>
  <c r="AL103" i="7"/>
  <c r="AL104" i="7"/>
  <c r="AL105" i="7"/>
  <c r="AL106" i="7"/>
  <c r="AL107" i="7"/>
  <c r="AL108" i="7"/>
  <c r="AL109" i="7"/>
  <c r="AL110" i="7"/>
  <c r="AL111" i="7"/>
  <c r="AL112" i="7"/>
  <c r="AL113" i="7"/>
  <c r="AL114" i="7"/>
  <c r="AL115" i="7"/>
  <c r="AL116" i="7"/>
  <c r="AL117" i="7"/>
  <c r="AL118" i="7"/>
  <c r="AL119" i="7"/>
  <c r="AL120" i="7"/>
  <c r="AL121" i="7"/>
  <c r="AL122" i="7"/>
  <c r="AL123" i="7"/>
  <c r="AL124" i="7"/>
  <c r="AL125" i="7"/>
  <c r="AL126" i="7"/>
  <c r="AL127" i="7"/>
  <c r="AL128" i="7"/>
  <c r="AL129" i="7"/>
  <c r="AL130" i="7"/>
  <c r="AL131" i="7"/>
  <c r="AL132" i="7"/>
  <c r="AL133" i="7"/>
  <c r="AL134" i="7"/>
  <c r="AL135" i="7"/>
  <c r="AL136" i="7"/>
  <c r="AL137" i="7"/>
  <c r="AL138" i="7"/>
  <c r="AL139" i="7"/>
  <c r="AL140" i="7"/>
  <c r="AL141" i="7"/>
  <c r="AL142" i="7"/>
  <c r="AL143" i="7"/>
  <c r="AL144" i="7"/>
  <c r="AL145" i="7"/>
  <c r="AL146" i="7"/>
  <c r="AL147" i="7"/>
  <c r="AL148" i="7"/>
  <c r="AL149" i="7"/>
  <c r="AL150" i="7"/>
  <c r="AL151" i="7"/>
  <c r="AL152" i="7"/>
  <c r="AL153" i="7"/>
  <c r="AL154" i="7"/>
  <c r="AL155" i="7"/>
  <c r="AL156" i="7"/>
  <c r="AL157" i="7"/>
  <c r="AL158" i="7"/>
  <c r="AL159" i="7"/>
  <c r="AL160" i="7"/>
  <c r="AL161" i="7"/>
  <c r="AL162" i="7"/>
  <c r="AL163" i="7"/>
  <c r="AL164" i="7"/>
  <c r="AL165" i="7"/>
  <c r="AL166" i="7"/>
  <c r="AL167" i="7"/>
  <c r="AL168" i="7"/>
  <c r="AL169" i="7"/>
  <c r="AL170" i="7"/>
  <c r="AL171" i="7"/>
  <c r="AL172" i="7"/>
  <c r="AL173" i="7"/>
  <c r="AL174" i="7"/>
  <c r="AL175" i="7"/>
  <c r="AL176" i="7"/>
  <c r="AL177" i="7"/>
  <c r="AL178" i="7"/>
  <c r="AL179" i="7"/>
  <c r="AL180" i="7"/>
  <c r="AL181" i="7"/>
  <c r="AL182" i="7"/>
  <c r="AL183" i="7"/>
  <c r="AL184" i="7"/>
  <c r="AL185" i="7"/>
  <c r="AL186" i="7"/>
  <c r="AL187" i="7"/>
  <c r="AL188" i="7"/>
  <c r="AL189" i="7"/>
  <c r="AL190" i="7"/>
  <c r="AL191" i="7"/>
  <c r="AL192" i="7"/>
  <c r="AL193" i="7"/>
  <c r="AL194" i="7"/>
  <c r="AL195" i="7"/>
  <c r="AL196" i="7"/>
  <c r="AL197" i="7"/>
  <c r="AL198" i="7"/>
  <c r="AL199" i="7"/>
  <c r="AL200" i="7"/>
  <c r="AL201" i="7"/>
  <c r="AL202" i="7"/>
  <c r="AL203" i="7"/>
  <c r="AL204" i="7"/>
  <c r="AL205" i="7"/>
  <c r="AL206" i="7"/>
  <c r="AL207" i="7"/>
  <c r="AL208" i="7"/>
  <c r="AL209" i="7"/>
  <c r="AL210" i="7"/>
  <c r="AL211" i="7"/>
  <c r="AL212" i="7"/>
  <c r="AL213" i="7"/>
  <c r="AL214" i="7"/>
  <c r="AL215" i="7"/>
  <c r="AL216" i="7"/>
  <c r="AL217" i="7"/>
  <c r="AL218" i="7"/>
  <c r="AL219" i="7"/>
  <c r="AL220" i="7"/>
  <c r="AL221" i="7"/>
  <c r="AL222" i="7"/>
  <c r="AL223" i="7"/>
  <c r="AL224" i="7"/>
  <c r="AL225" i="7"/>
  <c r="AL226" i="7"/>
  <c r="AL227" i="7"/>
  <c r="AL228" i="7"/>
  <c r="AL229" i="7"/>
  <c r="AL230" i="7"/>
  <c r="AL231" i="7"/>
  <c r="AL232" i="7"/>
  <c r="AL233" i="7"/>
  <c r="AL234" i="7"/>
  <c r="AL235" i="7"/>
  <c r="AL236" i="7"/>
  <c r="AL237" i="7"/>
  <c r="AL238" i="7"/>
  <c r="AL239" i="7"/>
  <c r="AL240" i="7"/>
  <c r="AL241" i="7"/>
  <c r="AL242" i="7"/>
  <c r="AL243" i="7"/>
  <c r="AL244" i="7"/>
  <c r="AL245" i="7"/>
  <c r="AL246" i="7"/>
  <c r="AL247" i="7"/>
  <c r="AL248" i="7"/>
  <c r="AL249" i="7"/>
  <c r="AL250" i="7"/>
  <c r="AL251" i="7"/>
  <c r="AL252" i="7"/>
  <c r="AL253" i="7"/>
  <c r="AL254" i="7"/>
  <c r="AL255" i="7"/>
  <c r="AL256" i="7"/>
  <c r="AL257" i="7"/>
  <c r="AL258" i="7"/>
  <c r="AL259" i="7"/>
  <c r="AL260" i="7"/>
  <c r="AL261" i="7"/>
  <c r="AL262" i="7"/>
  <c r="AL263" i="7"/>
  <c r="AL264" i="7"/>
  <c r="AL265" i="7"/>
  <c r="AL266" i="7"/>
  <c r="AL267" i="7"/>
  <c r="AL268" i="7"/>
  <c r="AL269" i="7"/>
  <c r="AL270" i="7"/>
  <c r="AL271" i="7"/>
  <c r="AL272" i="7"/>
  <c r="AL273" i="7"/>
  <c r="AL274" i="7"/>
  <c r="AL275" i="7"/>
  <c r="AL276" i="7"/>
  <c r="AL277" i="7"/>
  <c r="AL278" i="7"/>
  <c r="AL279" i="7"/>
  <c r="AL280" i="7"/>
  <c r="AL281" i="7"/>
  <c r="AL282" i="7"/>
  <c r="AL283" i="7"/>
  <c r="AL284" i="7"/>
  <c r="AL285" i="7"/>
  <c r="AL286" i="7"/>
  <c r="AL287" i="7"/>
  <c r="AL288" i="7"/>
  <c r="AL289" i="7"/>
  <c r="AL290" i="7"/>
  <c r="AL291" i="7"/>
  <c r="AL292" i="7"/>
  <c r="AL293" i="7"/>
  <c r="AL294" i="7"/>
  <c r="AL295" i="7"/>
  <c r="AL296" i="7"/>
  <c r="AL297" i="7"/>
  <c r="AL298" i="7"/>
  <c r="AL299" i="7"/>
  <c r="AL300" i="7"/>
  <c r="AL301" i="7"/>
  <c r="AL302" i="7"/>
  <c r="AL303" i="7"/>
  <c r="AL304" i="7"/>
  <c r="AL305" i="7"/>
  <c r="AL306" i="7"/>
  <c r="AL307" i="7"/>
  <c r="AL308" i="7"/>
  <c r="AL309" i="7"/>
  <c r="AL310" i="7"/>
  <c r="AL311" i="7"/>
  <c r="AL312" i="7"/>
  <c r="AL313" i="7"/>
  <c r="AL314" i="7"/>
  <c r="AL315" i="7"/>
  <c r="AL316" i="7"/>
  <c r="AL317" i="7"/>
  <c r="AL318" i="7"/>
  <c r="AL319" i="7"/>
  <c r="AL320" i="7"/>
  <c r="AL321" i="7"/>
  <c r="AL322" i="7"/>
  <c r="AL323" i="7"/>
  <c r="AL324" i="7"/>
  <c r="AL325" i="7"/>
  <c r="AL326" i="7"/>
  <c r="AL327" i="7"/>
  <c r="AL328" i="7"/>
  <c r="AL329" i="7"/>
  <c r="AL330" i="7"/>
  <c r="AL331" i="7"/>
  <c r="AL332" i="7"/>
  <c r="AL333" i="7"/>
  <c r="AL334" i="7"/>
  <c r="AL335" i="7"/>
  <c r="AL336" i="7"/>
  <c r="AL337" i="7"/>
  <c r="AL338" i="7"/>
  <c r="AL339" i="7"/>
  <c r="AL340" i="7"/>
  <c r="AL341" i="7"/>
  <c r="AL342" i="7"/>
  <c r="AL343" i="7"/>
  <c r="AL344" i="7"/>
  <c r="AL345" i="7"/>
  <c r="AL346" i="7"/>
  <c r="AL347" i="7"/>
  <c r="AL348" i="7"/>
  <c r="AL349" i="7"/>
  <c r="AL350" i="7"/>
  <c r="AL351" i="7"/>
  <c r="AL352" i="7"/>
  <c r="AL353" i="7"/>
  <c r="AL354" i="7"/>
  <c r="AL355" i="7"/>
  <c r="AL356" i="7"/>
  <c r="AL357" i="7"/>
  <c r="AL358" i="7"/>
  <c r="AL359" i="7"/>
  <c r="AL360" i="7"/>
  <c r="AL361" i="7"/>
  <c r="AL362" i="7"/>
  <c r="AL363" i="7"/>
  <c r="AL364" i="7"/>
  <c r="AL365" i="7"/>
  <c r="AL366" i="7"/>
  <c r="AL367" i="7"/>
  <c r="AL368" i="7"/>
  <c r="AL369" i="7"/>
  <c r="AL370" i="7"/>
  <c r="AL371" i="7"/>
  <c r="AL372" i="7"/>
  <c r="AL373" i="7"/>
  <c r="AL374" i="7"/>
  <c r="AL375" i="7"/>
  <c r="AL376" i="7"/>
  <c r="AL377" i="7"/>
  <c r="AL378" i="7"/>
  <c r="AL379" i="7"/>
  <c r="AL380" i="7"/>
  <c r="AL381" i="7"/>
  <c r="AL382" i="7"/>
  <c r="AL383" i="7"/>
  <c r="AL384" i="7"/>
  <c r="AL385" i="7"/>
  <c r="AL386" i="7"/>
  <c r="AL387" i="7"/>
  <c r="AL388" i="7"/>
  <c r="AL389" i="7"/>
  <c r="AL390" i="7"/>
  <c r="AL391" i="7"/>
  <c r="AL392" i="7"/>
  <c r="AL393" i="7"/>
  <c r="AL394" i="7"/>
  <c r="AL395" i="7"/>
  <c r="AL396" i="7"/>
  <c r="AL397" i="7"/>
  <c r="AL398" i="7"/>
  <c r="AL399" i="7"/>
  <c r="AL400" i="7"/>
  <c r="AL401" i="7"/>
  <c r="AL402" i="7"/>
  <c r="AL403" i="7"/>
  <c r="AL404" i="7"/>
  <c r="AL405" i="7"/>
  <c r="AL406" i="7"/>
  <c r="AL407" i="7"/>
  <c r="AL408" i="7"/>
  <c r="AL409" i="7"/>
  <c r="AL410" i="7"/>
  <c r="AL411" i="7"/>
  <c r="AL412" i="7"/>
  <c r="AL413" i="7"/>
  <c r="AL414" i="7"/>
  <c r="AL415" i="7"/>
  <c r="AL416" i="7"/>
  <c r="AL417" i="7"/>
  <c r="AL418" i="7"/>
  <c r="AL419" i="7"/>
  <c r="AL420" i="7"/>
  <c r="AL421" i="7"/>
  <c r="AL422" i="7"/>
  <c r="AL423" i="7"/>
  <c r="AL424" i="7"/>
  <c r="AL425" i="7"/>
  <c r="AL426" i="7"/>
  <c r="AL427" i="7"/>
  <c r="AL428" i="7"/>
  <c r="AL429" i="7"/>
  <c r="AL430" i="7"/>
  <c r="AL431" i="7"/>
  <c r="AL432" i="7"/>
  <c r="AL433" i="7"/>
  <c r="AL434" i="7"/>
  <c r="AL435" i="7"/>
  <c r="AL436" i="7"/>
  <c r="AL437" i="7"/>
  <c r="AL438" i="7"/>
  <c r="AL439" i="7"/>
  <c r="AL440" i="7"/>
  <c r="AL441" i="7"/>
  <c r="AL442" i="7"/>
  <c r="AL443" i="7"/>
  <c r="AL444" i="7"/>
  <c r="AL445" i="7"/>
  <c r="AL446" i="7"/>
  <c r="AL447" i="7"/>
  <c r="AL448" i="7"/>
  <c r="AL449" i="7"/>
  <c r="AL450" i="7"/>
  <c r="AL451" i="7"/>
  <c r="AL452" i="7"/>
  <c r="AL453" i="7"/>
  <c r="AL454" i="7"/>
  <c r="AL455" i="7"/>
  <c r="AL456" i="7"/>
  <c r="AL457" i="7"/>
  <c r="AL458" i="7"/>
  <c r="AL459" i="7"/>
  <c r="AL460" i="7"/>
  <c r="AL461" i="7"/>
  <c r="AL462" i="7"/>
  <c r="AL463" i="7"/>
  <c r="AL464" i="7"/>
  <c r="AL465" i="7"/>
  <c r="AL466" i="7"/>
  <c r="AL467" i="7"/>
  <c r="AL468" i="7"/>
  <c r="AL469" i="7"/>
  <c r="AL470" i="7"/>
  <c r="AL471" i="7"/>
  <c r="AL472" i="7"/>
  <c r="AL473" i="7"/>
  <c r="AL474" i="7"/>
  <c r="AL475" i="7"/>
  <c r="AL476" i="7"/>
  <c r="AL477" i="7"/>
  <c r="AL478" i="7"/>
  <c r="AL479" i="7"/>
  <c r="AL480" i="7"/>
  <c r="AL481" i="7"/>
  <c r="AL482" i="7"/>
  <c r="AL483" i="7"/>
  <c r="AL484" i="7"/>
  <c r="AL485" i="7"/>
  <c r="AL486" i="7"/>
  <c r="AL487" i="7"/>
  <c r="AL488" i="7"/>
  <c r="AL489" i="7"/>
  <c r="AL490" i="7"/>
  <c r="AL491" i="7"/>
  <c r="AL492" i="7"/>
  <c r="AL493" i="7"/>
  <c r="AL494" i="7"/>
  <c r="AL495" i="7"/>
  <c r="AL496" i="7"/>
  <c r="AL497" i="7"/>
  <c r="AL498" i="7"/>
  <c r="AL499" i="7"/>
  <c r="AL500" i="7"/>
  <c r="AL501" i="7"/>
  <c r="AL502" i="7"/>
  <c r="AL503" i="7"/>
  <c r="AL504" i="7"/>
  <c r="AL505" i="7"/>
  <c r="AL506" i="7"/>
  <c r="AL507" i="7"/>
  <c r="AL508" i="7"/>
  <c r="AL509" i="7"/>
  <c r="AL510" i="7"/>
  <c r="AL511" i="7"/>
  <c r="AL512" i="7"/>
  <c r="AL513" i="7"/>
  <c r="AL514" i="7"/>
  <c r="AL515" i="7"/>
  <c r="AL516" i="7"/>
  <c r="AL517" i="7"/>
  <c r="AL518" i="7"/>
  <c r="AL519" i="7"/>
  <c r="AL520" i="7"/>
  <c r="AL521" i="7"/>
  <c r="AL522" i="7"/>
  <c r="AL523" i="7"/>
  <c r="AL524" i="7"/>
  <c r="AL525" i="7"/>
  <c r="AL526" i="7"/>
  <c r="AL527" i="7"/>
  <c r="AL528" i="7"/>
  <c r="AL529" i="7"/>
  <c r="AL530" i="7"/>
  <c r="AL531" i="7"/>
  <c r="AL532" i="7"/>
  <c r="AL533" i="7"/>
  <c r="AL534" i="7"/>
  <c r="AL535" i="7"/>
  <c r="AL536" i="7"/>
  <c r="AL537" i="7"/>
  <c r="AL538" i="7"/>
  <c r="AL539" i="7"/>
  <c r="AL540" i="7"/>
  <c r="AL541" i="7"/>
  <c r="AL542" i="7"/>
  <c r="AL543" i="7"/>
  <c r="AL544" i="7"/>
  <c r="AL545" i="7"/>
  <c r="AL546" i="7"/>
  <c r="AL547" i="7"/>
  <c r="AL548" i="7"/>
  <c r="AL549" i="7"/>
  <c r="AL550" i="7"/>
  <c r="AL551" i="7"/>
  <c r="AL552" i="7"/>
  <c r="AL553" i="7"/>
  <c r="AL554" i="7"/>
  <c r="AL555" i="7"/>
  <c r="AL556" i="7"/>
  <c r="AL557" i="7"/>
  <c r="AL558" i="7"/>
  <c r="AL559" i="7"/>
  <c r="AL560" i="7"/>
  <c r="AL561" i="7"/>
  <c r="AL562" i="7"/>
  <c r="AL563" i="7"/>
  <c r="AL564" i="7"/>
  <c r="AL565" i="7"/>
  <c r="AL566" i="7"/>
  <c r="AL567" i="7"/>
  <c r="AL568" i="7"/>
  <c r="AL569" i="7"/>
  <c r="AL570" i="7"/>
  <c r="AL571" i="7"/>
  <c r="AL572" i="7"/>
  <c r="AL573" i="7"/>
  <c r="AL574" i="7"/>
  <c r="AL575" i="7"/>
  <c r="AL576" i="7"/>
  <c r="AL577" i="7"/>
  <c r="AL578" i="7"/>
  <c r="AL579" i="7"/>
  <c r="AL580" i="7"/>
  <c r="AL581" i="7"/>
  <c r="AL582" i="7"/>
  <c r="AL583" i="7"/>
  <c r="AL584" i="7"/>
  <c r="AL585" i="7"/>
  <c r="AL586" i="7"/>
  <c r="AL587" i="7"/>
  <c r="AL588" i="7"/>
  <c r="AL589" i="7"/>
  <c r="AL590" i="7"/>
  <c r="AL591" i="7"/>
  <c r="AL592" i="7"/>
  <c r="AL593" i="7"/>
  <c r="AL594" i="7"/>
  <c r="AL595" i="7"/>
  <c r="AL596" i="7"/>
  <c r="AL597" i="7"/>
  <c r="AL598" i="7"/>
  <c r="AL599" i="7"/>
  <c r="AL600" i="7"/>
  <c r="AL601" i="7"/>
  <c r="AL602" i="7"/>
  <c r="AL603" i="7"/>
  <c r="AL604" i="7"/>
  <c r="AL605" i="7"/>
  <c r="AL606" i="7"/>
  <c r="AL607" i="7"/>
  <c r="AL608" i="7"/>
  <c r="AL609" i="7"/>
  <c r="AL610" i="7"/>
  <c r="AL611" i="7"/>
  <c r="AL612" i="7"/>
  <c r="AL613" i="7"/>
  <c r="AL614" i="7"/>
  <c r="AL615" i="7"/>
  <c r="AL616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61" i="7"/>
  <c r="AK62" i="7"/>
  <c r="AK63" i="7"/>
  <c r="AK64" i="7"/>
  <c r="AK65" i="7"/>
  <c r="AK66" i="7"/>
  <c r="AK67" i="7"/>
  <c r="AK68" i="7"/>
  <c r="AK69" i="7"/>
  <c r="AK70" i="7"/>
  <c r="AK71" i="7"/>
  <c r="AK72" i="7"/>
  <c r="AK73" i="7"/>
  <c r="AK74" i="7"/>
  <c r="AK75" i="7"/>
  <c r="AK76" i="7"/>
  <c r="AK77" i="7"/>
  <c r="AK78" i="7"/>
  <c r="AK79" i="7"/>
  <c r="AK80" i="7"/>
  <c r="AK81" i="7"/>
  <c r="AK82" i="7"/>
  <c r="AK83" i="7"/>
  <c r="AK84" i="7"/>
  <c r="AK85" i="7"/>
  <c r="AK86" i="7"/>
  <c r="AK87" i="7"/>
  <c r="AK88" i="7"/>
  <c r="AK89" i="7"/>
  <c r="AK90" i="7"/>
  <c r="AK91" i="7"/>
  <c r="AK92" i="7"/>
  <c r="AK93" i="7"/>
  <c r="AK94" i="7"/>
  <c r="AK95" i="7"/>
  <c r="AK96" i="7"/>
  <c r="AK97" i="7"/>
  <c r="AK98" i="7"/>
  <c r="AK99" i="7"/>
  <c r="AK100" i="7"/>
  <c r="AK101" i="7"/>
  <c r="AK102" i="7"/>
  <c r="AK103" i="7"/>
  <c r="AK104" i="7"/>
  <c r="AK105" i="7"/>
  <c r="AK106" i="7"/>
  <c r="AK107" i="7"/>
  <c r="AK108" i="7"/>
  <c r="AK109" i="7"/>
  <c r="AK110" i="7"/>
  <c r="AK111" i="7"/>
  <c r="AK112" i="7"/>
  <c r="AK113" i="7"/>
  <c r="AK114" i="7"/>
  <c r="AK115" i="7"/>
  <c r="AK116" i="7"/>
  <c r="AK117" i="7"/>
  <c r="AK118" i="7"/>
  <c r="AK119" i="7"/>
  <c r="AK120" i="7"/>
  <c r="AK121" i="7"/>
  <c r="AK122" i="7"/>
  <c r="AK123" i="7"/>
  <c r="AK124" i="7"/>
  <c r="AK125" i="7"/>
  <c r="AK126" i="7"/>
  <c r="AK127" i="7"/>
  <c r="AK128" i="7"/>
  <c r="AK129" i="7"/>
  <c r="AK130" i="7"/>
  <c r="AK131" i="7"/>
  <c r="AK132" i="7"/>
  <c r="AK133" i="7"/>
  <c r="AK134" i="7"/>
  <c r="AK135" i="7"/>
  <c r="AK136" i="7"/>
  <c r="AK137" i="7"/>
  <c r="AK138" i="7"/>
  <c r="AK139" i="7"/>
  <c r="AK140" i="7"/>
  <c r="AK141" i="7"/>
  <c r="AK142" i="7"/>
  <c r="AK143" i="7"/>
  <c r="AK144" i="7"/>
  <c r="AK145" i="7"/>
  <c r="AK146" i="7"/>
  <c r="AK147" i="7"/>
  <c r="AK148" i="7"/>
  <c r="AK149" i="7"/>
  <c r="AK150" i="7"/>
  <c r="AK151" i="7"/>
  <c r="AK152" i="7"/>
  <c r="AK153" i="7"/>
  <c r="AK154" i="7"/>
  <c r="AK155" i="7"/>
  <c r="AK156" i="7"/>
  <c r="AK157" i="7"/>
  <c r="AK158" i="7"/>
  <c r="AK159" i="7"/>
  <c r="AK160" i="7"/>
  <c r="AK161" i="7"/>
  <c r="AK162" i="7"/>
  <c r="AK163" i="7"/>
  <c r="AK164" i="7"/>
  <c r="AK165" i="7"/>
  <c r="AK166" i="7"/>
  <c r="AK167" i="7"/>
  <c r="AK168" i="7"/>
  <c r="AK169" i="7"/>
  <c r="AK170" i="7"/>
  <c r="AK171" i="7"/>
  <c r="AK172" i="7"/>
  <c r="AK173" i="7"/>
  <c r="AK174" i="7"/>
  <c r="AK175" i="7"/>
  <c r="AK176" i="7"/>
  <c r="AK177" i="7"/>
  <c r="AK178" i="7"/>
  <c r="AK179" i="7"/>
  <c r="AK180" i="7"/>
  <c r="AK181" i="7"/>
  <c r="AK182" i="7"/>
  <c r="AK183" i="7"/>
  <c r="AK184" i="7"/>
  <c r="AK185" i="7"/>
  <c r="AK186" i="7"/>
  <c r="AK187" i="7"/>
  <c r="AK188" i="7"/>
  <c r="AK189" i="7"/>
  <c r="AK190" i="7"/>
  <c r="AK191" i="7"/>
  <c r="AK192" i="7"/>
  <c r="AK193" i="7"/>
  <c r="AK194" i="7"/>
  <c r="AK195" i="7"/>
  <c r="AK196" i="7"/>
  <c r="AK197" i="7"/>
  <c r="AK198" i="7"/>
  <c r="AK199" i="7"/>
  <c r="AK200" i="7"/>
  <c r="AK201" i="7"/>
  <c r="AK202" i="7"/>
  <c r="AK203" i="7"/>
  <c r="AK204" i="7"/>
  <c r="AK205" i="7"/>
  <c r="AK206" i="7"/>
  <c r="AK207" i="7"/>
  <c r="AK208" i="7"/>
  <c r="AK209" i="7"/>
  <c r="AK210" i="7"/>
  <c r="AK211" i="7"/>
  <c r="AK212" i="7"/>
  <c r="AK213" i="7"/>
  <c r="AK214" i="7"/>
  <c r="AK215" i="7"/>
  <c r="AK216" i="7"/>
  <c r="AK217" i="7"/>
  <c r="AK218" i="7"/>
  <c r="AK219" i="7"/>
  <c r="AK220" i="7"/>
  <c r="AK221" i="7"/>
  <c r="AK222" i="7"/>
  <c r="AK223" i="7"/>
  <c r="AK224" i="7"/>
  <c r="AK225" i="7"/>
  <c r="AK226" i="7"/>
  <c r="AK227" i="7"/>
  <c r="AK228" i="7"/>
  <c r="AK229" i="7"/>
  <c r="AK230" i="7"/>
  <c r="AK231" i="7"/>
  <c r="AK232" i="7"/>
  <c r="AK233" i="7"/>
  <c r="AK234" i="7"/>
  <c r="AK235" i="7"/>
  <c r="AK236" i="7"/>
  <c r="AK237" i="7"/>
  <c r="AK238" i="7"/>
  <c r="AK239" i="7"/>
  <c r="AK240" i="7"/>
  <c r="AK241" i="7"/>
  <c r="AK242" i="7"/>
  <c r="AK243" i="7"/>
  <c r="AK244" i="7"/>
  <c r="AK245" i="7"/>
  <c r="AK246" i="7"/>
  <c r="AK247" i="7"/>
  <c r="AK248" i="7"/>
  <c r="AK249" i="7"/>
  <c r="AK250" i="7"/>
  <c r="AK251" i="7"/>
  <c r="AK252" i="7"/>
  <c r="AK253" i="7"/>
  <c r="AK254" i="7"/>
  <c r="AK255" i="7"/>
  <c r="AK256" i="7"/>
  <c r="AK257" i="7"/>
  <c r="AK258" i="7"/>
  <c r="AK259" i="7"/>
  <c r="AK260" i="7"/>
  <c r="AK261" i="7"/>
  <c r="AK262" i="7"/>
  <c r="AK263" i="7"/>
  <c r="AK264" i="7"/>
  <c r="AK265" i="7"/>
  <c r="AK266" i="7"/>
  <c r="AK267" i="7"/>
  <c r="AK268" i="7"/>
  <c r="AK269" i="7"/>
  <c r="AK270" i="7"/>
  <c r="AK271" i="7"/>
  <c r="AK272" i="7"/>
  <c r="AK273" i="7"/>
  <c r="AK274" i="7"/>
  <c r="AK275" i="7"/>
  <c r="AK276" i="7"/>
  <c r="AK277" i="7"/>
  <c r="AK278" i="7"/>
  <c r="AK279" i="7"/>
  <c r="AK280" i="7"/>
  <c r="AK281" i="7"/>
  <c r="AK282" i="7"/>
  <c r="AK283" i="7"/>
  <c r="AK284" i="7"/>
  <c r="AK285" i="7"/>
  <c r="AK286" i="7"/>
  <c r="AK287" i="7"/>
  <c r="AK288" i="7"/>
  <c r="AK289" i="7"/>
  <c r="AK290" i="7"/>
  <c r="AK291" i="7"/>
  <c r="AK292" i="7"/>
  <c r="AK293" i="7"/>
  <c r="AK294" i="7"/>
  <c r="AK295" i="7"/>
  <c r="AK296" i="7"/>
  <c r="AK297" i="7"/>
  <c r="AK298" i="7"/>
  <c r="AK299" i="7"/>
  <c r="AK300" i="7"/>
  <c r="AK301" i="7"/>
  <c r="AK302" i="7"/>
  <c r="AK303" i="7"/>
  <c r="AK304" i="7"/>
  <c r="AK305" i="7"/>
  <c r="AK306" i="7"/>
  <c r="AK307" i="7"/>
  <c r="AK308" i="7"/>
  <c r="AK309" i="7"/>
  <c r="AK310" i="7"/>
  <c r="AK311" i="7"/>
  <c r="AK312" i="7"/>
  <c r="AK313" i="7"/>
  <c r="AK314" i="7"/>
  <c r="AK315" i="7"/>
  <c r="AK316" i="7"/>
  <c r="AK317" i="7"/>
  <c r="AK318" i="7"/>
  <c r="AK319" i="7"/>
  <c r="AK320" i="7"/>
  <c r="AK321" i="7"/>
  <c r="AK322" i="7"/>
  <c r="AK323" i="7"/>
  <c r="AK324" i="7"/>
  <c r="AK325" i="7"/>
  <c r="AK326" i="7"/>
  <c r="AK327" i="7"/>
  <c r="AK328" i="7"/>
  <c r="AK329" i="7"/>
  <c r="AK330" i="7"/>
  <c r="AK331" i="7"/>
  <c r="AK332" i="7"/>
  <c r="AK333" i="7"/>
  <c r="AK334" i="7"/>
  <c r="AK335" i="7"/>
  <c r="AK336" i="7"/>
  <c r="AK337" i="7"/>
  <c r="AK338" i="7"/>
  <c r="AK339" i="7"/>
  <c r="AK340" i="7"/>
  <c r="AK341" i="7"/>
  <c r="AK342" i="7"/>
  <c r="AK343" i="7"/>
  <c r="AK344" i="7"/>
  <c r="AK345" i="7"/>
  <c r="AK346" i="7"/>
  <c r="AK347" i="7"/>
  <c r="AK348" i="7"/>
  <c r="AK349" i="7"/>
  <c r="AK350" i="7"/>
  <c r="AK351" i="7"/>
  <c r="AK352" i="7"/>
  <c r="AK353" i="7"/>
  <c r="AK354" i="7"/>
  <c r="AK355" i="7"/>
  <c r="AK356" i="7"/>
  <c r="AK357" i="7"/>
  <c r="AK358" i="7"/>
  <c r="AK359" i="7"/>
  <c r="AK360" i="7"/>
  <c r="AK361" i="7"/>
  <c r="AK362" i="7"/>
  <c r="AK363" i="7"/>
  <c r="AK364" i="7"/>
  <c r="AK365" i="7"/>
  <c r="AK366" i="7"/>
  <c r="AK367" i="7"/>
  <c r="AK368" i="7"/>
  <c r="AK369" i="7"/>
  <c r="AK370" i="7"/>
  <c r="AK371" i="7"/>
  <c r="AK372" i="7"/>
  <c r="AK373" i="7"/>
  <c r="AK374" i="7"/>
  <c r="AK375" i="7"/>
  <c r="AK376" i="7"/>
  <c r="AK377" i="7"/>
  <c r="AK378" i="7"/>
  <c r="AK379" i="7"/>
  <c r="AK380" i="7"/>
  <c r="AK381" i="7"/>
  <c r="AK382" i="7"/>
  <c r="AK383" i="7"/>
  <c r="AK384" i="7"/>
  <c r="AK385" i="7"/>
  <c r="AK386" i="7"/>
  <c r="AK387" i="7"/>
  <c r="AK388" i="7"/>
  <c r="AK389" i="7"/>
  <c r="AK390" i="7"/>
  <c r="AK391" i="7"/>
  <c r="AK392" i="7"/>
  <c r="AK393" i="7"/>
  <c r="AK394" i="7"/>
  <c r="AK395" i="7"/>
  <c r="AK396" i="7"/>
  <c r="AK397" i="7"/>
  <c r="AK398" i="7"/>
  <c r="AK399" i="7"/>
  <c r="AK400" i="7"/>
  <c r="AK401" i="7"/>
  <c r="AK402" i="7"/>
  <c r="AK403" i="7"/>
  <c r="AK404" i="7"/>
  <c r="AK405" i="7"/>
  <c r="AK406" i="7"/>
  <c r="AK407" i="7"/>
  <c r="AK408" i="7"/>
  <c r="AK409" i="7"/>
  <c r="AK410" i="7"/>
  <c r="AK411" i="7"/>
  <c r="AK412" i="7"/>
  <c r="AK413" i="7"/>
  <c r="AK414" i="7"/>
  <c r="AK415" i="7"/>
  <c r="AK416" i="7"/>
  <c r="AK417" i="7"/>
  <c r="AK418" i="7"/>
  <c r="AK419" i="7"/>
  <c r="AK420" i="7"/>
  <c r="AK421" i="7"/>
  <c r="AK422" i="7"/>
  <c r="AK423" i="7"/>
  <c r="AK424" i="7"/>
  <c r="AK425" i="7"/>
  <c r="AK426" i="7"/>
  <c r="AK427" i="7"/>
  <c r="AK428" i="7"/>
  <c r="AK429" i="7"/>
  <c r="AK430" i="7"/>
  <c r="AK431" i="7"/>
  <c r="AK432" i="7"/>
  <c r="AK433" i="7"/>
  <c r="AK434" i="7"/>
  <c r="AK435" i="7"/>
  <c r="AK436" i="7"/>
  <c r="AK437" i="7"/>
  <c r="AK438" i="7"/>
  <c r="AK439" i="7"/>
  <c r="AK440" i="7"/>
  <c r="AK441" i="7"/>
  <c r="AK442" i="7"/>
  <c r="AK443" i="7"/>
  <c r="AK444" i="7"/>
  <c r="AK445" i="7"/>
  <c r="AK446" i="7"/>
  <c r="AK447" i="7"/>
  <c r="AK448" i="7"/>
  <c r="AK449" i="7"/>
  <c r="AK450" i="7"/>
  <c r="AK451" i="7"/>
  <c r="AK452" i="7"/>
  <c r="AK453" i="7"/>
  <c r="AK454" i="7"/>
  <c r="AK455" i="7"/>
  <c r="AK456" i="7"/>
  <c r="AK457" i="7"/>
  <c r="AK458" i="7"/>
  <c r="AK459" i="7"/>
  <c r="AK460" i="7"/>
  <c r="AK461" i="7"/>
  <c r="AK462" i="7"/>
  <c r="AK463" i="7"/>
  <c r="AK464" i="7"/>
  <c r="AK465" i="7"/>
  <c r="AK466" i="7"/>
  <c r="AK467" i="7"/>
  <c r="AK468" i="7"/>
  <c r="AK469" i="7"/>
  <c r="AK470" i="7"/>
  <c r="AK471" i="7"/>
  <c r="AK472" i="7"/>
  <c r="AK473" i="7"/>
  <c r="AK474" i="7"/>
  <c r="AK475" i="7"/>
  <c r="AK476" i="7"/>
  <c r="AK477" i="7"/>
  <c r="AK478" i="7"/>
  <c r="AK479" i="7"/>
  <c r="AK480" i="7"/>
  <c r="AK481" i="7"/>
  <c r="AK482" i="7"/>
  <c r="AK483" i="7"/>
  <c r="AK484" i="7"/>
  <c r="AK485" i="7"/>
  <c r="AK486" i="7"/>
  <c r="AK487" i="7"/>
  <c r="AK488" i="7"/>
  <c r="AK489" i="7"/>
  <c r="AK490" i="7"/>
  <c r="AK491" i="7"/>
  <c r="AK492" i="7"/>
  <c r="AK493" i="7"/>
  <c r="AK494" i="7"/>
  <c r="AK495" i="7"/>
  <c r="AK496" i="7"/>
  <c r="AK497" i="7"/>
  <c r="AK498" i="7"/>
  <c r="AK499" i="7"/>
  <c r="AK500" i="7"/>
  <c r="AK501" i="7"/>
  <c r="AK502" i="7"/>
  <c r="AK503" i="7"/>
  <c r="AK504" i="7"/>
  <c r="AK505" i="7"/>
  <c r="AK506" i="7"/>
  <c r="AK507" i="7"/>
  <c r="AK508" i="7"/>
  <c r="AK509" i="7"/>
  <c r="AK510" i="7"/>
  <c r="AK511" i="7"/>
  <c r="AK512" i="7"/>
  <c r="AK513" i="7"/>
  <c r="AK514" i="7"/>
  <c r="AK515" i="7"/>
  <c r="AK516" i="7"/>
  <c r="AK517" i="7"/>
  <c r="AK518" i="7"/>
  <c r="AK519" i="7"/>
  <c r="AK520" i="7"/>
  <c r="AK521" i="7"/>
  <c r="AK522" i="7"/>
  <c r="AK523" i="7"/>
  <c r="AK524" i="7"/>
  <c r="AK525" i="7"/>
  <c r="AK526" i="7"/>
  <c r="AK527" i="7"/>
  <c r="AK528" i="7"/>
  <c r="AK529" i="7"/>
  <c r="AK530" i="7"/>
  <c r="AK531" i="7"/>
  <c r="AK532" i="7"/>
  <c r="AK533" i="7"/>
  <c r="AK534" i="7"/>
  <c r="AK535" i="7"/>
  <c r="AK536" i="7"/>
  <c r="AK537" i="7"/>
  <c r="AK538" i="7"/>
  <c r="AK539" i="7"/>
  <c r="AK540" i="7"/>
  <c r="AK541" i="7"/>
  <c r="AK542" i="7"/>
  <c r="AK543" i="7"/>
  <c r="AK544" i="7"/>
  <c r="AK545" i="7"/>
  <c r="AK546" i="7"/>
  <c r="AK547" i="7"/>
  <c r="AK548" i="7"/>
  <c r="AK549" i="7"/>
  <c r="AK550" i="7"/>
  <c r="AK551" i="7"/>
  <c r="AK552" i="7"/>
  <c r="AK553" i="7"/>
  <c r="AK554" i="7"/>
  <c r="AK555" i="7"/>
  <c r="AK556" i="7"/>
  <c r="AK557" i="7"/>
  <c r="AK558" i="7"/>
  <c r="AK559" i="7"/>
  <c r="AK560" i="7"/>
  <c r="AK561" i="7"/>
  <c r="AK562" i="7"/>
  <c r="AK563" i="7"/>
  <c r="AK564" i="7"/>
  <c r="AK565" i="7"/>
  <c r="AK566" i="7"/>
  <c r="AK567" i="7"/>
  <c r="AK568" i="7"/>
  <c r="AK569" i="7"/>
  <c r="AK570" i="7"/>
  <c r="AK571" i="7"/>
  <c r="AK572" i="7"/>
  <c r="AK573" i="7"/>
  <c r="AK574" i="7"/>
  <c r="AK575" i="7"/>
  <c r="AK576" i="7"/>
  <c r="AK577" i="7"/>
  <c r="AK578" i="7"/>
  <c r="AK579" i="7"/>
  <c r="AK580" i="7"/>
  <c r="AK581" i="7"/>
  <c r="AK582" i="7"/>
  <c r="AK583" i="7"/>
  <c r="AK584" i="7"/>
  <c r="AK585" i="7"/>
  <c r="AK586" i="7"/>
  <c r="AK587" i="7"/>
  <c r="AK588" i="7"/>
  <c r="AK589" i="7"/>
  <c r="AK590" i="7"/>
  <c r="AK591" i="7"/>
  <c r="AK592" i="7"/>
  <c r="AK593" i="7"/>
  <c r="AK594" i="7"/>
  <c r="AK595" i="7"/>
  <c r="AK596" i="7"/>
  <c r="AK597" i="7"/>
  <c r="AK598" i="7"/>
  <c r="AK599" i="7"/>
  <c r="AK600" i="7"/>
  <c r="AK601" i="7"/>
  <c r="AK602" i="7"/>
  <c r="AK603" i="7"/>
  <c r="AK604" i="7"/>
  <c r="AK605" i="7"/>
  <c r="AK606" i="7"/>
  <c r="AK607" i="7"/>
  <c r="AK608" i="7"/>
  <c r="AK609" i="7"/>
  <c r="AK610" i="7"/>
  <c r="AK611" i="7"/>
  <c r="AK612" i="7"/>
  <c r="AK613" i="7"/>
  <c r="AK614" i="7"/>
  <c r="AK615" i="7"/>
  <c r="AK616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43" i="7"/>
  <c r="AJ44" i="7"/>
  <c r="AJ45" i="7"/>
  <c r="AJ46" i="7"/>
  <c r="AJ47" i="7"/>
  <c r="AJ48" i="7"/>
  <c r="AJ49" i="7"/>
  <c r="AJ50" i="7"/>
  <c r="AJ51" i="7"/>
  <c r="AJ52" i="7"/>
  <c r="AJ53" i="7"/>
  <c r="AJ54" i="7"/>
  <c r="AJ55" i="7"/>
  <c r="AJ56" i="7"/>
  <c r="AJ57" i="7"/>
  <c r="AJ58" i="7"/>
  <c r="AJ59" i="7"/>
  <c r="AJ60" i="7"/>
  <c r="AJ61" i="7"/>
  <c r="AJ62" i="7"/>
  <c r="AJ63" i="7"/>
  <c r="AJ64" i="7"/>
  <c r="AJ65" i="7"/>
  <c r="AJ66" i="7"/>
  <c r="AJ67" i="7"/>
  <c r="AJ68" i="7"/>
  <c r="AJ69" i="7"/>
  <c r="AJ70" i="7"/>
  <c r="AJ71" i="7"/>
  <c r="AJ72" i="7"/>
  <c r="AJ73" i="7"/>
  <c r="AJ74" i="7"/>
  <c r="AJ75" i="7"/>
  <c r="AJ76" i="7"/>
  <c r="AJ77" i="7"/>
  <c r="AJ78" i="7"/>
  <c r="AJ79" i="7"/>
  <c r="AJ80" i="7"/>
  <c r="AJ81" i="7"/>
  <c r="AJ82" i="7"/>
  <c r="AJ83" i="7"/>
  <c r="AJ84" i="7"/>
  <c r="AJ85" i="7"/>
  <c r="AJ86" i="7"/>
  <c r="AJ87" i="7"/>
  <c r="AJ88" i="7"/>
  <c r="AJ89" i="7"/>
  <c r="AJ90" i="7"/>
  <c r="AJ91" i="7"/>
  <c r="AJ92" i="7"/>
  <c r="AJ93" i="7"/>
  <c r="AJ94" i="7"/>
  <c r="AJ95" i="7"/>
  <c r="AJ96" i="7"/>
  <c r="AJ97" i="7"/>
  <c r="AJ98" i="7"/>
  <c r="AJ99" i="7"/>
  <c r="AJ100" i="7"/>
  <c r="AJ101" i="7"/>
  <c r="AJ102" i="7"/>
  <c r="AJ103" i="7"/>
  <c r="AJ104" i="7"/>
  <c r="AJ105" i="7"/>
  <c r="AJ106" i="7"/>
  <c r="AJ107" i="7"/>
  <c r="AJ108" i="7"/>
  <c r="AJ109" i="7"/>
  <c r="AJ110" i="7"/>
  <c r="AJ111" i="7"/>
  <c r="AJ112" i="7"/>
  <c r="AJ113" i="7"/>
  <c r="AJ114" i="7"/>
  <c r="AJ115" i="7"/>
  <c r="AJ116" i="7"/>
  <c r="AJ117" i="7"/>
  <c r="AJ118" i="7"/>
  <c r="AJ119" i="7"/>
  <c r="AJ120" i="7"/>
  <c r="AJ121" i="7"/>
  <c r="AJ122" i="7"/>
  <c r="AJ123" i="7"/>
  <c r="AJ124" i="7"/>
  <c r="AJ125" i="7"/>
  <c r="AJ126" i="7"/>
  <c r="AJ127" i="7"/>
  <c r="AJ128" i="7"/>
  <c r="AJ129" i="7"/>
  <c r="AJ130" i="7"/>
  <c r="AJ131" i="7"/>
  <c r="AJ132" i="7"/>
  <c r="AJ133" i="7"/>
  <c r="AJ134" i="7"/>
  <c r="AJ135" i="7"/>
  <c r="AJ136" i="7"/>
  <c r="AJ137" i="7"/>
  <c r="AJ138" i="7"/>
  <c r="AJ139" i="7"/>
  <c r="AJ140" i="7"/>
  <c r="AJ141" i="7"/>
  <c r="AJ142" i="7"/>
  <c r="AJ143" i="7"/>
  <c r="AJ144" i="7"/>
  <c r="AJ145" i="7"/>
  <c r="AJ146" i="7"/>
  <c r="AJ147" i="7"/>
  <c r="AJ148" i="7"/>
  <c r="AJ149" i="7"/>
  <c r="AJ150" i="7"/>
  <c r="AJ151" i="7"/>
  <c r="AJ152" i="7"/>
  <c r="AJ153" i="7"/>
  <c r="AJ154" i="7"/>
  <c r="AJ155" i="7"/>
  <c r="AJ156" i="7"/>
  <c r="AJ157" i="7"/>
  <c r="AJ158" i="7"/>
  <c r="AJ159" i="7"/>
  <c r="AJ160" i="7"/>
  <c r="AJ161" i="7"/>
  <c r="AJ162" i="7"/>
  <c r="AJ163" i="7"/>
  <c r="AJ164" i="7"/>
  <c r="AJ165" i="7"/>
  <c r="AJ166" i="7"/>
  <c r="AJ167" i="7"/>
  <c r="AJ168" i="7"/>
  <c r="AJ169" i="7"/>
  <c r="AJ170" i="7"/>
  <c r="AJ171" i="7"/>
  <c r="AJ172" i="7"/>
  <c r="AJ173" i="7"/>
  <c r="AJ174" i="7"/>
  <c r="AJ175" i="7"/>
  <c r="AJ176" i="7"/>
  <c r="AJ177" i="7"/>
  <c r="AJ178" i="7"/>
  <c r="AJ179" i="7"/>
  <c r="AJ180" i="7"/>
  <c r="AJ181" i="7"/>
  <c r="AJ182" i="7"/>
  <c r="AJ183" i="7"/>
  <c r="AJ184" i="7"/>
  <c r="AJ185" i="7"/>
  <c r="AJ186" i="7"/>
  <c r="AJ187" i="7"/>
  <c r="AJ188" i="7"/>
  <c r="AJ189" i="7"/>
  <c r="AJ190" i="7"/>
  <c r="AJ191" i="7"/>
  <c r="AJ192" i="7"/>
  <c r="AJ193" i="7"/>
  <c r="AJ194" i="7"/>
  <c r="AJ195" i="7"/>
  <c r="AJ196" i="7"/>
  <c r="AJ197" i="7"/>
  <c r="AJ198" i="7"/>
  <c r="AJ199" i="7"/>
  <c r="AJ200" i="7"/>
  <c r="AJ201" i="7"/>
  <c r="AJ202" i="7"/>
  <c r="AJ203" i="7"/>
  <c r="AJ204" i="7"/>
  <c r="AJ205" i="7"/>
  <c r="AJ206" i="7"/>
  <c r="AJ207" i="7"/>
  <c r="AJ208" i="7"/>
  <c r="AJ209" i="7"/>
  <c r="AJ210" i="7"/>
  <c r="AJ211" i="7"/>
  <c r="AJ212" i="7"/>
  <c r="AJ213" i="7"/>
  <c r="AJ214" i="7"/>
  <c r="AJ215" i="7"/>
  <c r="AJ216" i="7"/>
  <c r="AJ217" i="7"/>
  <c r="AJ218" i="7"/>
  <c r="AJ219" i="7"/>
  <c r="AJ220" i="7"/>
  <c r="AJ221" i="7"/>
  <c r="AJ222" i="7"/>
  <c r="AJ223" i="7"/>
  <c r="AJ224" i="7"/>
  <c r="AJ225" i="7"/>
  <c r="AJ226" i="7"/>
  <c r="AJ227" i="7"/>
  <c r="AJ228" i="7"/>
  <c r="AJ229" i="7"/>
  <c r="AJ230" i="7"/>
  <c r="AJ231" i="7"/>
  <c r="AJ232" i="7"/>
  <c r="AJ233" i="7"/>
  <c r="AJ234" i="7"/>
  <c r="AJ235" i="7"/>
  <c r="AJ236" i="7"/>
  <c r="AJ237" i="7"/>
  <c r="AJ238" i="7"/>
  <c r="AJ239" i="7"/>
  <c r="AJ240" i="7"/>
  <c r="AJ241" i="7"/>
  <c r="AJ242" i="7"/>
  <c r="AJ243" i="7"/>
  <c r="AJ244" i="7"/>
  <c r="AJ245" i="7"/>
  <c r="AJ246" i="7"/>
  <c r="AJ247" i="7"/>
  <c r="AJ248" i="7"/>
  <c r="AJ249" i="7"/>
  <c r="AJ250" i="7"/>
  <c r="AJ251" i="7"/>
  <c r="AJ252" i="7"/>
  <c r="AJ253" i="7"/>
  <c r="AJ254" i="7"/>
  <c r="AJ255" i="7"/>
  <c r="AJ256" i="7"/>
  <c r="AJ257" i="7"/>
  <c r="AJ258" i="7"/>
  <c r="AJ259" i="7"/>
  <c r="AJ260" i="7"/>
  <c r="AJ261" i="7"/>
  <c r="AJ262" i="7"/>
  <c r="AJ263" i="7"/>
  <c r="AJ264" i="7"/>
  <c r="AJ265" i="7"/>
  <c r="AJ266" i="7"/>
  <c r="AJ267" i="7"/>
  <c r="AJ268" i="7"/>
  <c r="AJ269" i="7"/>
  <c r="AJ270" i="7"/>
  <c r="AJ271" i="7"/>
  <c r="AJ272" i="7"/>
  <c r="AJ273" i="7"/>
  <c r="AJ274" i="7"/>
  <c r="AJ275" i="7"/>
  <c r="AJ276" i="7"/>
  <c r="AJ277" i="7"/>
  <c r="AJ278" i="7"/>
  <c r="AJ279" i="7"/>
  <c r="AJ280" i="7"/>
  <c r="AJ281" i="7"/>
  <c r="AJ282" i="7"/>
  <c r="AJ283" i="7"/>
  <c r="AJ284" i="7"/>
  <c r="AJ285" i="7"/>
  <c r="AJ286" i="7"/>
  <c r="AJ287" i="7"/>
  <c r="AJ288" i="7"/>
  <c r="AJ289" i="7"/>
  <c r="AJ290" i="7"/>
  <c r="AJ291" i="7"/>
  <c r="AJ292" i="7"/>
  <c r="AJ293" i="7"/>
  <c r="AJ294" i="7"/>
  <c r="AJ295" i="7"/>
  <c r="AJ296" i="7"/>
  <c r="AJ297" i="7"/>
  <c r="AJ298" i="7"/>
  <c r="AJ299" i="7"/>
  <c r="AJ300" i="7"/>
  <c r="AJ301" i="7"/>
  <c r="AJ302" i="7"/>
  <c r="AJ303" i="7"/>
  <c r="AJ304" i="7"/>
  <c r="AJ305" i="7"/>
  <c r="AJ306" i="7"/>
  <c r="AJ307" i="7"/>
  <c r="AJ308" i="7"/>
  <c r="AJ309" i="7"/>
  <c r="AJ310" i="7"/>
  <c r="AJ311" i="7"/>
  <c r="AJ312" i="7"/>
  <c r="AJ313" i="7"/>
  <c r="AJ314" i="7"/>
  <c r="AJ315" i="7"/>
  <c r="AJ316" i="7"/>
  <c r="AJ317" i="7"/>
  <c r="AJ318" i="7"/>
  <c r="AJ319" i="7"/>
  <c r="AJ320" i="7"/>
  <c r="AJ321" i="7"/>
  <c r="AJ322" i="7"/>
  <c r="AJ323" i="7"/>
  <c r="AJ324" i="7"/>
  <c r="AJ325" i="7"/>
  <c r="AJ326" i="7"/>
  <c r="AJ327" i="7"/>
  <c r="AJ328" i="7"/>
  <c r="AJ329" i="7"/>
  <c r="AJ330" i="7"/>
  <c r="AJ331" i="7"/>
  <c r="AJ332" i="7"/>
  <c r="AJ333" i="7"/>
  <c r="AJ334" i="7"/>
  <c r="AJ335" i="7"/>
  <c r="AJ336" i="7"/>
  <c r="AJ337" i="7"/>
  <c r="AJ338" i="7"/>
  <c r="AJ339" i="7"/>
  <c r="AJ340" i="7"/>
  <c r="AJ341" i="7"/>
  <c r="AJ342" i="7"/>
  <c r="AJ343" i="7"/>
  <c r="AJ344" i="7"/>
  <c r="AJ345" i="7"/>
  <c r="AJ346" i="7"/>
  <c r="AJ347" i="7"/>
  <c r="AJ348" i="7"/>
  <c r="AJ349" i="7"/>
  <c r="AJ350" i="7"/>
  <c r="AJ351" i="7"/>
  <c r="AJ352" i="7"/>
  <c r="AJ353" i="7"/>
  <c r="AJ354" i="7"/>
  <c r="AJ355" i="7"/>
  <c r="AJ356" i="7"/>
  <c r="AJ357" i="7"/>
  <c r="AJ358" i="7"/>
  <c r="AJ359" i="7"/>
  <c r="AJ360" i="7"/>
  <c r="AJ361" i="7"/>
  <c r="AJ362" i="7"/>
  <c r="AJ363" i="7"/>
  <c r="AJ364" i="7"/>
  <c r="AJ365" i="7"/>
  <c r="AJ366" i="7"/>
  <c r="AJ367" i="7"/>
  <c r="AJ368" i="7"/>
  <c r="AJ369" i="7"/>
  <c r="AJ370" i="7"/>
  <c r="AJ371" i="7"/>
  <c r="AJ372" i="7"/>
  <c r="AJ373" i="7"/>
  <c r="AJ374" i="7"/>
  <c r="AJ375" i="7"/>
  <c r="AJ376" i="7"/>
  <c r="AJ377" i="7"/>
  <c r="AJ378" i="7"/>
  <c r="AJ379" i="7"/>
  <c r="AJ380" i="7"/>
  <c r="AJ381" i="7"/>
  <c r="AJ382" i="7"/>
  <c r="AJ383" i="7"/>
  <c r="AJ384" i="7"/>
  <c r="AJ385" i="7"/>
  <c r="AJ386" i="7"/>
  <c r="AJ387" i="7"/>
  <c r="AJ388" i="7"/>
  <c r="AJ389" i="7"/>
  <c r="AJ390" i="7"/>
  <c r="AJ391" i="7"/>
  <c r="AJ392" i="7"/>
  <c r="AJ393" i="7"/>
  <c r="AJ394" i="7"/>
  <c r="AJ395" i="7"/>
  <c r="AJ396" i="7"/>
  <c r="AJ397" i="7"/>
  <c r="AJ398" i="7"/>
  <c r="AJ399" i="7"/>
  <c r="AJ400" i="7"/>
  <c r="AJ401" i="7"/>
  <c r="AJ402" i="7"/>
  <c r="AJ403" i="7"/>
  <c r="AJ404" i="7"/>
  <c r="AJ405" i="7"/>
  <c r="AJ406" i="7"/>
  <c r="AJ407" i="7"/>
  <c r="AJ408" i="7"/>
  <c r="AJ409" i="7"/>
  <c r="AJ410" i="7"/>
  <c r="AJ411" i="7"/>
  <c r="AJ412" i="7"/>
  <c r="AJ413" i="7"/>
  <c r="AJ414" i="7"/>
  <c r="AJ415" i="7"/>
  <c r="AJ416" i="7"/>
  <c r="AJ417" i="7"/>
  <c r="AJ418" i="7"/>
  <c r="AJ419" i="7"/>
  <c r="AJ420" i="7"/>
  <c r="AJ421" i="7"/>
  <c r="AJ422" i="7"/>
  <c r="AJ423" i="7"/>
  <c r="AJ424" i="7"/>
  <c r="AJ425" i="7"/>
  <c r="AJ426" i="7"/>
  <c r="AJ427" i="7"/>
  <c r="AJ428" i="7"/>
  <c r="AJ429" i="7"/>
  <c r="AJ430" i="7"/>
  <c r="AJ431" i="7"/>
  <c r="AJ432" i="7"/>
  <c r="AJ433" i="7"/>
  <c r="AJ434" i="7"/>
  <c r="AJ435" i="7"/>
  <c r="AJ436" i="7"/>
  <c r="AJ437" i="7"/>
  <c r="AJ438" i="7"/>
  <c r="AJ439" i="7"/>
  <c r="AJ440" i="7"/>
  <c r="AJ441" i="7"/>
  <c r="AJ442" i="7"/>
  <c r="AJ443" i="7"/>
  <c r="AJ444" i="7"/>
  <c r="AJ445" i="7"/>
  <c r="AJ446" i="7"/>
  <c r="AJ447" i="7"/>
  <c r="AJ448" i="7"/>
  <c r="AJ449" i="7"/>
  <c r="AJ450" i="7"/>
  <c r="AJ451" i="7"/>
  <c r="AJ452" i="7"/>
  <c r="AJ453" i="7"/>
  <c r="AJ454" i="7"/>
  <c r="AJ455" i="7"/>
  <c r="AJ456" i="7"/>
  <c r="AJ457" i="7"/>
  <c r="AJ458" i="7"/>
  <c r="AJ459" i="7"/>
  <c r="AJ460" i="7"/>
  <c r="AJ461" i="7"/>
  <c r="AJ462" i="7"/>
  <c r="AJ463" i="7"/>
  <c r="AJ464" i="7"/>
  <c r="AJ465" i="7"/>
  <c r="AJ466" i="7"/>
  <c r="AJ467" i="7"/>
  <c r="AJ468" i="7"/>
  <c r="AJ469" i="7"/>
  <c r="AJ470" i="7"/>
  <c r="AJ471" i="7"/>
  <c r="AJ472" i="7"/>
  <c r="AJ473" i="7"/>
  <c r="AJ474" i="7"/>
  <c r="AJ475" i="7"/>
  <c r="AJ476" i="7"/>
  <c r="AJ477" i="7"/>
  <c r="AJ478" i="7"/>
  <c r="AJ479" i="7"/>
  <c r="AJ480" i="7"/>
  <c r="AJ481" i="7"/>
  <c r="AJ482" i="7"/>
  <c r="AJ483" i="7"/>
  <c r="AJ484" i="7"/>
  <c r="AJ485" i="7"/>
  <c r="AJ486" i="7"/>
  <c r="AJ487" i="7"/>
  <c r="AJ488" i="7"/>
  <c r="AJ489" i="7"/>
  <c r="AJ490" i="7"/>
  <c r="AJ491" i="7"/>
  <c r="AJ492" i="7"/>
  <c r="AJ493" i="7"/>
  <c r="AJ494" i="7"/>
  <c r="AJ495" i="7"/>
  <c r="AJ496" i="7"/>
  <c r="AJ497" i="7"/>
  <c r="AJ498" i="7"/>
  <c r="AJ499" i="7"/>
  <c r="AJ500" i="7"/>
  <c r="AJ501" i="7"/>
  <c r="AJ502" i="7"/>
  <c r="AJ503" i="7"/>
  <c r="AJ504" i="7"/>
  <c r="AJ505" i="7"/>
  <c r="AJ506" i="7"/>
  <c r="AJ507" i="7"/>
  <c r="AJ508" i="7"/>
  <c r="AJ509" i="7"/>
  <c r="AJ510" i="7"/>
  <c r="AJ511" i="7"/>
  <c r="AJ512" i="7"/>
  <c r="AJ513" i="7"/>
  <c r="AJ514" i="7"/>
  <c r="AJ515" i="7"/>
  <c r="AJ516" i="7"/>
  <c r="AJ517" i="7"/>
  <c r="AJ518" i="7"/>
  <c r="AJ519" i="7"/>
  <c r="AJ520" i="7"/>
  <c r="AJ521" i="7"/>
  <c r="AJ522" i="7"/>
  <c r="AJ523" i="7"/>
  <c r="AJ524" i="7"/>
  <c r="AJ525" i="7"/>
  <c r="AJ526" i="7"/>
  <c r="AJ527" i="7"/>
  <c r="AJ528" i="7"/>
  <c r="AJ529" i="7"/>
  <c r="AJ530" i="7"/>
  <c r="AJ531" i="7"/>
  <c r="AJ532" i="7"/>
  <c r="AJ533" i="7"/>
  <c r="AJ534" i="7"/>
  <c r="AJ535" i="7"/>
  <c r="AJ536" i="7"/>
  <c r="AJ537" i="7"/>
  <c r="AJ538" i="7"/>
  <c r="AJ539" i="7"/>
  <c r="AJ540" i="7"/>
  <c r="AJ541" i="7"/>
  <c r="AJ542" i="7"/>
  <c r="AJ543" i="7"/>
  <c r="AJ544" i="7"/>
  <c r="AJ545" i="7"/>
  <c r="AJ546" i="7"/>
  <c r="AJ547" i="7"/>
  <c r="AJ548" i="7"/>
  <c r="AJ549" i="7"/>
  <c r="AJ550" i="7"/>
  <c r="AJ551" i="7"/>
  <c r="AJ552" i="7"/>
  <c r="AJ553" i="7"/>
  <c r="AJ554" i="7"/>
  <c r="AJ555" i="7"/>
  <c r="AJ556" i="7"/>
  <c r="AJ557" i="7"/>
  <c r="AJ558" i="7"/>
  <c r="AJ559" i="7"/>
  <c r="AJ560" i="7"/>
  <c r="AJ561" i="7"/>
  <c r="AJ562" i="7"/>
  <c r="AJ563" i="7"/>
  <c r="AJ564" i="7"/>
  <c r="AJ565" i="7"/>
  <c r="AJ566" i="7"/>
  <c r="AJ567" i="7"/>
  <c r="AJ568" i="7"/>
  <c r="AJ569" i="7"/>
  <c r="AJ570" i="7"/>
  <c r="AJ571" i="7"/>
  <c r="AJ572" i="7"/>
  <c r="AJ573" i="7"/>
  <c r="AJ574" i="7"/>
  <c r="AJ575" i="7"/>
  <c r="AJ576" i="7"/>
  <c r="AJ577" i="7"/>
  <c r="AJ578" i="7"/>
  <c r="AJ579" i="7"/>
  <c r="AJ580" i="7"/>
  <c r="AJ581" i="7"/>
  <c r="AJ582" i="7"/>
  <c r="AJ583" i="7"/>
  <c r="AJ584" i="7"/>
  <c r="AJ585" i="7"/>
  <c r="AJ586" i="7"/>
  <c r="AJ587" i="7"/>
  <c r="AJ588" i="7"/>
  <c r="AJ589" i="7"/>
  <c r="AJ590" i="7"/>
  <c r="AJ591" i="7"/>
  <c r="AJ592" i="7"/>
  <c r="AJ593" i="7"/>
  <c r="AJ594" i="7"/>
  <c r="AJ595" i="7"/>
  <c r="AJ596" i="7"/>
  <c r="AJ597" i="7"/>
  <c r="AJ598" i="7"/>
  <c r="AJ599" i="7"/>
  <c r="AJ600" i="7"/>
  <c r="AJ601" i="7"/>
  <c r="AJ602" i="7"/>
  <c r="AJ603" i="7"/>
  <c r="AJ604" i="7"/>
  <c r="AJ605" i="7"/>
  <c r="AJ606" i="7"/>
  <c r="AJ607" i="7"/>
  <c r="AJ608" i="7"/>
  <c r="AJ609" i="7"/>
  <c r="AJ610" i="7"/>
  <c r="AJ611" i="7"/>
  <c r="AJ612" i="7"/>
  <c r="AJ613" i="7"/>
  <c r="AJ614" i="7"/>
  <c r="AJ615" i="7"/>
  <c r="AJ616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43" i="7"/>
  <c r="AI44" i="7"/>
  <c r="AI45" i="7"/>
  <c r="AI46" i="7"/>
  <c r="AI47" i="7"/>
  <c r="AI48" i="7"/>
  <c r="AI49" i="7"/>
  <c r="AI50" i="7"/>
  <c r="AI51" i="7"/>
  <c r="AI52" i="7"/>
  <c r="AI53" i="7"/>
  <c r="AI54" i="7"/>
  <c r="AI55" i="7"/>
  <c r="AI56" i="7"/>
  <c r="AI57" i="7"/>
  <c r="AI58" i="7"/>
  <c r="AI59" i="7"/>
  <c r="AI60" i="7"/>
  <c r="AI61" i="7"/>
  <c r="AI62" i="7"/>
  <c r="AI63" i="7"/>
  <c r="AI64" i="7"/>
  <c r="AI65" i="7"/>
  <c r="AI66" i="7"/>
  <c r="AI67" i="7"/>
  <c r="AI68" i="7"/>
  <c r="AI69" i="7"/>
  <c r="AI70" i="7"/>
  <c r="AI71" i="7"/>
  <c r="AI72" i="7"/>
  <c r="AI73" i="7"/>
  <c r="AI74" i="7"/>
  <c r="AI75" i="7"/>
  <c r="AI76" i="7"/>
  <c r="AI77" i="7"/>
  <c r="AI78" i="7"/>
  <c r="AI79" i="7"/>
  <c r="AI80" i="7"/>
  <c r="AI81" i="7"/>
  <c r="AI82" i="7"/>
  <c r="AI83" i="7"/>
  <c r="AI84" i="7"/>
  <c r="AI85" i="7"/>
  <c r="AI86" i="7"/>
  <c r="AI87" i="7"/>
  <c r="AI88" i="7"/>
  <c r="AI89" i="7"/>
  <c r="AI90" i="7"/>
  <c r="AI91" i="7"/>
  <c r="AI92" i="7"/>
  <c r="AI93" i="7"/>
  <c r="AI94" i="7"/>
  <c r="AI95" i="7"/>
  <c r="AI96" i="7"/>
  <c r="AI97" i="7"/>
  <c r="AI98" i="7"/>
  <c r="AI99" i="7"/>
  <c r="AI100" i="7"/>
  <c r="AI101" i="7"/>
  <c r="AI102" i="7"/>
  <c r="AI103" i="7"/>
  <c r="AI104" i="7"/>
  <c r="AI105" i="7"/>
  <c r="AI106" i="7"/>
  <c r="AI107" i="7"/>
  <c r="AI108" i="7"/>
  <c r="AI109" i="7"/>
  <c r="AI110" i="7"/>
  <c r="AI111" i="7"/>
  <c r="AI112" i="7"/>
  <c r="AI113" i="7"/>
  <c r="AI114" i="7"/>
  <c r="AI115" i="7"/>
  <c r="AI116" i="7"/>
  <c r="AI117" i="7"/>
  <c r="AI118" i="7"/>
  <c r="AI119" i="7"/>
  <c r="AI120" i="7"/>
  <c r="AI121" i="7"/>
  <c r="AI122" i="7"/>
  <c r="AI123" i="7"/>
  <c r="AI124" i="7"/>
  <c r="AI125" i="7"/>
  <c r="AI126" i="7"/>
  <c r="AI127" i="7"/>
  <c r="AI128" i="7"/>
  <c r="AI129" i="7"/>
  <c r="AI130" i="7"/>
  <c r="AI131" i="7"/>
  <c r="AI132" i="7"/>
  <c r="AI133" i="7"/>
  <c r="AI134" i="7"/>
  <c r="AI135" i="7"/>
  <c r="AI136" i="7"/>
  <c r="AI137" i="7"/>
  <c r="AI138" i="7"/>
  <c r="AI139" i="7"/>
  <c r="AI140" i="7"/>
  <c r="AI141" i="7"/>
  <c r="AI142" i="7"/>
  <c r="AI143" i="7"/>
  <c r="AI144" i="7"/>
  <c r="AI145" i="7"/>
  <c r="AI146" i="7"/>
  <c r="AI147" i="7"/>
  <c r="AI148" i="7"/>
  <c r="AI149" i="7"/>
  <c r="AI150" i="7"/>
  <c r="AI151" i="7"/>
  <c r="AI152" i="7"/>
  <c r="AI153" i="7"/>
  <c r="AI154" i="7"/>
  <c r="AI155" i="7"/>
  <c r="AI156" i="7"/>
  <c r="AI157" i="7"/>
  <c r="AI158" i="7"/>
  <c r="AI159" i="7"/>
  <c r="AI160" i="7"/>
  <c r="AI161" i="7"/>
  <c r="AI162" i="7"/>
  <c r="AI163" i="7"/>
  <c r="AI164" i="7"/>
  <c r="AI165" i="7"/>
  <c r="AI166" i="7"/>
  <c r="AI167" i="7"/>
  <c r="AI168" i="7"/>
  <c r="AI169" i="7"/>
  <c r="AI170" i="7"/>
  <c r="AI171" i="7"/>
  <c r="AI172" i="7"/>
  <c r="AI173" i="7"/>
  <c r="AI174" i="7"/>
  <c r="AI175" i="7"/>
  <c r="AI176" i="7"/>
  <c r="AI177" i="7"/>
  <c r="AI178" i="7"/>
  <c r="AI179" i="7"/>
  <c r="AI180" i="7"/>
  <c r="AI181" i="7"/>
  <c r="AI182" i="7"/>
  <c r="AI183" i="7"/>
  <c r="AI184" i="7"/>
  <c r="AI185" i="7"/>
  <c r="AI186" i="7"/>
  <c r="AI187" i="7"/>
  <c r="AI188" i="7"/>
  <c r="AI189" i="7"/>
  <c r="AI190" i="7"/>
  <c r="AI191" i="7"/>
  <c r="AI192" i="7"/>
  <c r="AI193" i="7"/>
  <c r="AI194" i="7"/>
  <c r="AI195" i="7"/>
  <c r="AI196" i="7"/>
  <c r="AI197" i="7"/>
  <c r="AI198" i="7"/>
  <c r="AI199" i="7"/>
  <c r="AI200" i="7"/>
  <c r="AI201" i="7"/>
  <c r="AI202" i="7"/>
  <c r="AI203" i="7"/>
  <c r="AI204" i="7"/>
  <c r="AI205" i="7"/>
  <c r="AI206" i="7"/>
  <c r="AI207" i="7"/>
  <c r="AI208" i="7"/>
  <c r="AI209" i="7"/>
  <c r="AI210" i="7"/>
  <c r="AI211" i="7"/>
  <c r="AI212" i="7"/>
  <c r="AI213" i="7"/>
  <c r="AI214" i="7"/>
  <c r="AI215" i="7"/>
  <c r="AI216" i="7"/>
  <c r="AI217" i="7"/>
  <c r="AI218" i="7"/>
  <c r="AI219" i="7"/>
  <c r="AI220" i="7"/>
  <c r="AI221" i="7"/>
  <c r="AI222" i="7"/>
  <c r="AI223" i="7"/>
  <c r="AI224" i="7"/>
  <c r="AI225" i="7"/>
  <c r="AI226" i="7"/>
  <c r="AI227" i="7"/>
  <c r="AI228" i="7"/>
  <c r="AI229" i="7"/>
  <c r="AI230" i="7"/>
  <c r="AI231" i="7"/>
  <c r="AI232" i="7"/>
  <c r="AI233" i="7"/>
  <c r="AI234" i="7"/>
  <c r="AI235" i="7"/>
  <c r="AI236" i="7"/>
  <c r="AI237" i="7"/>
  <c r="AI238" i="7"/>
  <c r="AI239" i="7"/>
  <c r="AI240" i="7"/>
  <c r="AI241" i="7"/>
  <c r="AI242" i="7"/>
  <c r="AI243" i="7"/>
  <c r="AI244" i="7"/>
  <c r="AI245" i="7"/>
  <c r="AI246" i="7"/>
  <c r="AI247" i="7"/>
  <c r="AI248" i="7"/>
  <c r="AI249" i="7"/>
  <c r="AI250" i="7"/>
  <c r="AI251" i="7"/>
  <c r="AI252" i="7"/>
  <c r="AI253" i="7"/>
  <c r="AI254" i="7"/>
  <c r="AI255" i="7"/>
  <c r="AI256" i="7"/>
  <c r="AI257" i="7"/>
  <c r="AI258" i="7"/>
  <c r="AI259" i="7"/>
  <c r="AI260" i="7"/>
  <c r="AI261" i="7"/>
  <c r="AI262" i="7"/>
  <c r="AI263" i="7"/>
  <c r="AI264" i="7"/>
  <c r="AI265" i="7"/>
  <c r="AI266" i="7"/>
  <c r="AI267" i="7"/>
  <c r="AI268" i="7"/>
  <c r="AI269" i="7"/>
  <c r="AI270" i="7"/>
  <c r="AI271" i="7"/>
  <c r="AI272" i="7"/>
  <c r="AI273" i="7"/>
  <c r="AI274" i="7"/>
  <c r="AI275" i="7"/>
  <c r="AI276" i="7"/>
  <c r="AI277" i="7"/>
  <c r="AI278" i="7"/>
  <c r="AI279" i="7"/>
  <c r="AI280" i="7"/>
  <c r="AI281" i="7"/>
  <c r="AI282" i="7"/>
  <c r="AI283" i="7"/>
  <c r="AI284" i="7"/>
  <c r="AI285" i="7"/>
  <c r="AI286" i="7"/>
  <c r="AI287" i="7"/>
  <c r="AI288" i="7"/>
  <c r="AI289" i="7"/>
  <c r="AI290" i="7"/>
  <c r="AI291" i="7"/>
  <c r="AI292" i="7"/>
  <c r="AI293" i="7"/>
  <c r="AI294" i="7"/>
  <c r="AI295" i="7"/>
  <c r="AI296" i="7"/>
  <c r="AI297" i="7"/>
  <c r="AI298" i="7"/>
  <c r="AI299" i="7"/>
  <c r="AI300" i="7"/>
  <c r="AI301" i="7"/>
  <c r="AI302" i="7"/>
  <c r="AI303" i="7"/>
  <c r="AI304" i="7"/>
  <c r="AI305" i="7"/>
  <c r="AI306" i="7"/>
  <c r="AI307" i="7"/>
  <c r="AI308" i="7"/>
  <c r="AI309" i="7"/>
  <c r="AI310" i="7"/>
  <c r="AI311" i="7"/>
  <c r="AI312" i="7"/>
  <c r="AI313" i="7"/>
  <c r="AI314" i="7"/>
  <c r="AI315" i="7"/>
  <c r="AI316" i="7"/>
  <c r="AI317" i="7"/>
  <c r="AI318" i="7"/>
  <c r="AI319" i="7"/>
  <c r="AI320" i="7"/>
  <c r="AI321" i="7"/>
  <c r="AI322" i="7"/>
  <c r="AI323" i="7"/>
  <c r="AI324" i="7"/>
  <c r="AI325" i="7"/>
  <c r="AI326" i="7"/>
  <c r="AI327" i="7"/>
  <c r="AI328" i="7"/>
  <c r="AI329" i="7"/>
  <c r="AI330" i="7"/>
  <c r="AI331" i="7"/>
  <c r="AI332" i="7"/>
  <c r="AI333" i="7"/>
  <c r="AI334" i="7"/>
  <c r="AI335" i="7"/>
  <c r="AI336" i="7"/>
  <c r="AI337" i="7"/>
  <c r="AI338" i="7"/>
  <c r="AI339" i="7"/>
  <c r="AI340" i="7"/>
  <c r="AI341" i="7"/>
  <c r="AI342" i="7"/>
  <c r="AI343" i="7"/>
  <c r="AI344" i="7"/>
  <c r="AI345" i="7"/>
  <c r="AI346" i="7"/>
  <c r="AI347" i="7"/>
  <c r="AI348" i="7"/>
  <c r="AI349" i="7"/>
  <c r="AI350" i="7"/>
  <c r="AI351" i="7"/>
  <c r="AI352" i="7"/>
  <c r="AI353" i="7"/>
  <c r="AI354" i="7"/>
  <c r="AI355" i="7"/>
  <c r="AI356" i="7"/>
  <c r="AI357" i="7"/>
  <c r="AI358" i="7"/>
  <c r="AI359" i="7"/>
  <c r="AI360" i="7"/>
  <c r="AI361" i="7"/>
  <c r="AI362" i="7"/>
  <c r="AI363" i="7"/>
  <c r="AI364" i="7"/>
  <c r="AI365" i="7"/>
  <c r="AI366" i="7"/>
  <c r="AI367" i="7"/>
  <c r="AI368" i="7"/>
  <c r="AI369" i="7"/>
  <c r="AI370" i="7"/>
  <c r="AI371" i="7"/>
  <c r="AI372" i="7"/>
  <c r="AI373" i="7"/>
  <c r="AI374" i="7"/>
  <c r="AI375" i="7"/>
  <c r="AI376" i="7"/>
  <c r="AI377" i="7"/>
  <c r="AI378" i="7"/>
  <c r="AI379" i="7"/>
  <c r="AI380" i="7"/>
  <c r="AI381" i="7"/>
  <c r="AI382" i="7"/>
  <c r="AI383" i="7"/>
  <c r="AI384" i="7"/>
  <c r="AI385" i="7"/>
  <c r="AI386" i="7"/>
  <c r="AI387" i="7"/>
  <c r="AI388" i="7"/>
  <c r="AI389" i="7"/>
  <c r="AI390" i="7"/>
  <c r="AI391" i="7"/>
  <c r="AI392" i="7"/>
  <c r="AI393" i="7"/>
  <c r="AI394" i="7"/>
  <c r="AI395" i="7"/>
  <c r="AI396" i="7"/>
  <c r="AI397" i="7"/>
  <c r="AI398" i="7"/>
  <c r="AI399" i="7"/>
  <c r="AI400" i="7"/>
  <c r="AI401" i="7"/>
  <c r="AI402" i="7"/>
  <c r="AI403" i="7"/>
  <c r="AI404" i="7"/>
  <c r="AI405" i="7"/>
  <c r="AI406" i="7"/>
  <c r="AI407" i="7"/>
  <c r="AI408" i="7"/>
  <c r="AI409" i="7"/>
  <c r="AI410" i="7"/>
  <c r="AI411" i="7"/>
  <c r="AI412" i="7"/>
  <c r="AI413" i="7"/>
  <c r="AI414" i="7"/>
  <c r="AI415" i="7"/>
  <c r="AI416" i="7"/>
  <c r="AI417" i="7"/>
  <c r="AI418" i="7"/>
  <c r="AI419" i="7"/>
  <c r="AI420" i="7"/>
  <c r="AI421" i="7"/>
  <c r="AI422" i="7"/>
  <c r="AI423" i="7"/>
  <c r="AI424" i="7"/>
  <c r="AI425" i="7"/>
  <c r="AI426" i="7"/>
  <c r="AI427" i="7"/>
  <c r="AI428" i="7"/>
  <c r="AI429" i="7"/>
  <c r="AI430" i="7"/>
  <c r="AI431" i="7"/>
  <c r="AI432" i="7"/>
  <c r="AI433" i="7"/>
  <c r="AI434" i="7"/>
  <c r="AI435" i="7"/>
  <c r="AI436" i="7"/>
  <c r="AI437" i="7"/>
  <c r="AI438" i="7"/>
  <c r="AI439" i="7"/>
  <c r="AI440" i="7"/>
  <c r="AI441" i="7"/>
  <c r="AI442" i="7"/>
  <c r="AI443" i="7"/>
  <c r="AI444" i="7"/>
  <c r="AI445" i="7"/>
  <c r="AI446" i="7"/>
  <c r="AI447" i="7"/>
  <c r="AI448" i="7"/>
  <c r="AI449" i="7"/>
  <c r="AI450" i="7"/>
  <c r="AI451" i="7"/>
  <c r="AI452" i="7"/>
  <c r="AI453" i="7"/>
  <c r="AI454" i="7"/>
  <c r="AI455" i="7"/>
  <c r="AI456" i="7"/>
  <c r="AI457" i="7"/>
  <c r="AI458" i="7"/>
  <c r="AI459" i="7"/>
  <c r="AI460" i="7"/>
  <c r="AI461" i="7"/>
  <c r="AI462" i="7"/>
  <c r="AI463" i="7"/>
  <c r="AI464" i="7"/>
  <c r="AI465" i="7"/>
  <c r="AI466" i="7"/>
  <c r="AI467" i="7"/>
  <c r="AI468" i="7"/>
  <c r="AI469" i="7"/>
  <c r="AI470" i="7"/>
  <c r="AI471" i="7"/>
  <c r="AI472" i="7"/>
  <c r="AI473" i="7"/>
  <c r="AI474" i="7"/>
  <c r="AI475" i="7"/>
  <c r="AI476" i="7"/>
  <c r="AI477" i="7"/>
  <c r="AI478" i="7"/>
  <c r="AI479" i="7"/>
  <c r="AI480" i="7"/>
  <c r="AI481" i="7"/>
  <c r="AI482" i="7"/>
  <c r="AI483" i="7"/>
  <c r="AI484" i="7"/>
  <c r="AI485" i="7"/>
  <c r="AI486" i="7"/>
  <c r="AI487" i="7"/>
  <c r="AI488" i="7"/>
  <c r="AI489" i="7"/>
  <c r="AI490" i="7"/>
  <c r="AI491" i="7"/>
  <c r="AI492" i="7"/>
  <c r="AI493" i="7"/>
  <c r="AI494" i="7"/>
  <c r="AI495" i="7"/>
  <c r="AI496" i="7"/>
  <c r="AI497" i="7"/>
  <c r="AI498" i="7"/>
  <c r="AI499" i="7"/>
  <c r="AI500" i="7"/>
  <c r="AI501" i="7"/>
  <c r="AI502" i="7"/>
  <c r="AI503" i="7"/>
  <c r="AI504" i="7"/>
  <c r="AI505" i="7"/>
  <c r="AI506" i="7"/>
  <c r="AI507" i="7"/>
  <c r="AI508" i="7"/>
  <c r="AI509" i="7"/>
  <c r="AI510" i="7"/>
  <c r="AI511" i="7"/>
  <c r="AI512" i="7"/>
  <c r="AI513" i="7"/>
  <c r="AI514" i="7"/>
  <c r="AI515" i="7"/>
  <c r="AI516" i="7"/>
  <c r="AI517" i="7"/>
  <c r="AI518" i="7"/>
  <c r="AI519" i="7"/>
  <c r="AI520" i="7"/>
  <c r="AI521" i="7"/>
  <c r="AI522" i="7"/>
  <c r="AI523" i="7"/>
  <c r="AI524" i="7"/>
  <c r="AI525" i="7"/>
  <c r="AI526" i="7"/>
  <c r="AI527" i="7"/>
  <c r="AI528" i="7"/>
  <c r="AI529" i="7"/>
  <c r="AI530" i="7"/>
  <c r="AI531" i="7"/>
  <c r="AI532" i="7"/>
  <c r="AI533" i="7"/>
  <c r="AI534" i="7"/>
  <c r="AI535" i="7"/>
  <c r="AI536" i="7"/>
  <c r="AI537" i="7"/>
  <c r="AI538" i="7"/>
  <c r="AI539" i="7"/>
  <c r="AI540" i="7"/>
  <c r="AI541" i="7"/>
  <c r="AI542" i="7"/>
  <c r="AI543" i="7"/>
  <c r="AI544" i="7"/>
  <c r="AI545" i="7"/>
  <c r="AI546" i="7"/>
  <c r="AI547" i="7"/>
  <c r="AI548" i="7"/>
  <c r="AI549" i="7"/>
  <c r="AI550" i="7"/>
  <c r="AI551" i="7"/>
  <c r="AI552" i="7"/>
  <c r="AI553" i="7"/>
  <c r="AI554" i="7"/>
  <c r="AI555" i="7"/>
  <c r="AI556" i="7"/>
  <c r="AI557" i="7"/>
  <c r="AI558" i="7"/>
  <c r="AI559" i="7"/>
  <c r="AI560" i="7"/>
  <c r="AI561" i="7"/>
  <c r="AI562" i="7"/>
  <c r="AI563" i="7"/>
  <c r="AI564" i="7"/>
  <c r="AI565" i="7"/>
  <c r="AI566" i="7"/>
  <c r="AI567" i="7"/>
  <c r="AI568" i="7"/>
  <c r="AI569" i="7"/>
  <c r="AI570" i="7"/>
  <c r="AI571" i="7"/>
  <c r="AI572" i="7"/>
  <c r="AI573" i="7"/>
  <c r="AI574" i="7"/>
  <c r="AI575" i="7"/>
  <c r="AI576" i="7"/>
  <c r="AI577" i="7"/>
  <c r="AI578" i="7"/>
  <c r="AI579" i="7"/>
  <c r="AI580" i="7"/>
  <c r="AI581" i="7"/>
  <c r="AI582" i="7"/>
  <c r="AI583" i="7"/>
  <c r="AI584" i="7"/>
  <c r="AI585" i="7"/>
  <c r="AI586" i="7"/>
  <c r="AI587" i="7"/>
  <c r="AI588" i="7"/>
  <c r="AI589" i="7"/>
  <c r="AI590" i="7"/>
  <c r="AI591" i="7"/>
  <c r="AI592" i="7"/>
  <c r="AI593" i="7"/>
  <c r="AI594" i="7"/>
  <c r="AI595" i="7"/>
  <c r="AI596" i="7"/>
  <c r="AI597" i="7"/>
  <c r="AI598" i="7"/>
  <c r="AI599" i="7"/>
  <c r="AI600" i="7"/>
  <c r="AI601" i="7"/>
  <c r="AI602" i="7"/>
  <c r="AI603" i="7"/>
  <c r="AI604" i="7"/>
  <c r="AI605" i="7"/>
  <c r="AI606" i="7"/>
  <c r="AI607" i="7"/>
  <c r="AI608" i="7"/>
  <c r="AI609" i="7"/>
  <c r="AI610" i="7"/>
  <c r="AI611" i="7"/>
  <c r="AI612" i="7"/>
  <c r="AI613" i="7"/>
  <c r="AI614" i="7"/>
  <c r="AI615" i="7"/>
  <c r="AI616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48" i="7"/>
  <c r="AH49" i="7"/>
  <c r="AH50" i="7"/>
  <c r="AH51" i="7"/>
  <c r="AH52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66" i="7"/>
  <c r="AH67" i="7"/>
  <c r="AH68" i="7"/>
  <c r="AH69" i="7"/>
  <c r="AH70" i="7"/>
  <c r="AH71" i="7"/>
  <c r="AH72" i="7"/>
  <c r="AH73" i="7"/>
  <c r="AH74" i="7"/>
  <c r="AH75" i="7"/>
  <c r="AH76" i="7"/>
  <c r="AH77" i="7"/>
  <c r="AH78" i="7"/>
  <c r="AH79" i="7"/>
  <c r="AH80" i="7"/>
  <c r="AH81" i="7"/>
  <c r="AH82" i="7"/>
  <c r="AH83" i="7"/>
  <c r="AH84" i="7"/>
  <c r="AH85" i="7"/>
  <c r="AH86" i="7"/>
  <c r="AH87" i="7"/>
  <c r="AH88" i="7"/>
  <c r="AH89" i="7"/>
  <c r="AH90" i="7"/>
  <c r="AH91" i="7"/>
  <c r="AH92" i="7"/>
  <c r="AH93" i="7"/>
  <c r="AH94" i="7"/>
  <c r="AH95" i="7"/>
  <c r="AH96" i="7"/>
  <c r="AH97" i="7"/>
  <c r="AH98" i="7"/>
  <c r="AH99" i="7"/>
  <c r="AH100" i="7"/>
  <c r="AH101" i="7"/>
  <c r="AH102" i="7"/>
  <c r="AH103" i="7"/>
  <c r="AH104" i="7"/>
  <c r="AH105" i="7"/>
  <c r="AH106" i="7"/>
  <c r="AH107" i="7"/>
  <c r="AH108" i="7"/>
  <c r="AH109" i="7"/>
  <c r="AH110" i="7"/>
  <c r="AH111" i="7"/>
  <c r="AH112" i="7"/>
  <c r="AH113" i="7"/>
  <c r="AH114" i="7"/>
  <c r="AH115" i="7"/>
  <c r="AH116" i="7"/>
  <c r="AH117" i="7"/>
  <c r="AH118" i="7"/>
  <c r="AH119" i="7"/>
  <c r="AH120" i="7"/>
  <c r="AH121" i="7"/>
  <c r="AH122" i="7"/>
  <c r="AH123" i="7"/>
  <c r="AH124" i="7"/>
  <c r="AH125" i="7"/>
  <c r="AH126" i="7"/>
  <c r="AH127" i="7"/>
  <c r="AH128" i="7"/>
  <c r="AH129" i="7"/>
  <c r="AH130" i="7"/>
  <c r="AH131" i="7"/>
  <c r="AH132" i="7"/>
  <c r="AH133" i="7"/>
  <c r="AH134" i="7"/>
  <c r="AH135" i="7"/>
  <c r="AH136" i="7"/>
  <c r="AH137" i="7"/>
  <c r="AH138" i="7"/>
  <c r="AH139" i="7"/>
  <c r="AH140" i="7"/>
  <c r="AH141" i="7"/>
  <c r="AH142" i="7"/>
  <c r="AH143" i="7"/>
  <c r="AH144" i="7"/>
  <c r="AH145" i="7"/>
  <c r="AH146" i="7"/>
  <c r="AH147" i="7"/>
  <c r="AH148" i="7"/>
  <c r="AH149" i="7"/>
  <c r="AH150" i="7"/>
  <c r="AH151" i="7"/>
  <c r="AH152" i="7"/>
  <c r="AH153" i="7"/>
  <c r="AH154" i="7"/>
  <c r="AH155" i="7"/>
  <c r="AH156" i="7"/>
  <c r="AH157" i="7"/>
  <c r="AH158" i="7"/>
  <c r="AH159" i="7"/>
  <c r="AH160" i="7"/>
  <c r="AH161" i="7"/>
  <c r="AH162" i="7"/>
  <c r="AH163" i="7"/>
  <c r="AH164" i="7"/>
  <c r="AH165" i="7"/>
  <c r="AH166" i="7"/>
  <c r="AH167" i="7"/>
  <c r="AH168" i="7"/>
  <c r="AH169" i="7"/>
  <c r="AH170" i="7"/>
  <c r="AH171" i="7"/>
  <c r="AH172" i="7"/>
  <c r="AH173" i="7"/>
  <c r="AH174" i="7"/>
  <c r="AH175" i="7"/>
  <c r="AH176" i="7"/>
  <c r="AH177" i="7"/>
  <c r="AH178" i="7"/>
  <c r="AH179" i="7"/>
  <c r="AH180" i="7"/>
  <c r="AH181" i="7"/>
  <c r="AH182" i="7"/>
  <c r="AH183" i="7"/>
  <c r="AH184" i="7"/>
  <c r="AH185" i="7"/>
  <c r="AH186" i="7"/>
  <c r="AH187" i="7"/>
  <c r="AH188" i="7"/>
  <c r="AH189" i="7"/>
  <c r="AH190" i="7"/>
  <c r="AH191" i="7"/>
  <c r="AH192" i="7"/>
  <c r="AH193" i="7"/>
  <c r="AH194" i="7"/>
  <c r="AH195" i="7"/>
  <c r="AH196" i="7"/>
  <c r="AH197" i="7"/>
  <c r="AH198" i="7"/>
  <c r="AH199" i="7"/>
  <c r="AH200" i="7"/>
  <c r="AH201" i="7"/>
  <c r="AH202" i="7"/>
  <c r="AH203" i="7"/>
  <c r="AH204" i="7"/>
  <c r="AH205" i="7"/>
  <c r="AH206" i="7"/>
  <c r="AH207" i="7"/>
  <c r="AH208" i="7"/>
  <c r="AH209" i="7"/>
  <c r="AH210" i="7"/>
  <c r="AH211" i="7"/>
  <c r="AH212" i="7"/>
  <c r="AH213" i="7"/>
  <c r="AH214" i="7"/>
  <c r="AH215" i="7"/>
  <c r="AH216" i="7"/>
  <c r="AH217" i="7"/>
  <c r="AH218" i="7"/>
  <c r="AH219" i="7"/>
  <c r="AH220" i="7"/>
  <c r="AH221" i="7"/>
  <c r="AH222" i="7"/>
  <c r="AH223" i="7"/>
  <c r="AH224" i="7"/>
  <c r="AH225" i="7"/>
  <c r="AH226" i="7"/>
  <c r="AH227" i="7"/>
  <c r="AH228" i="7"/>
  <c r="AH229" i="7"/>
  <c r="AH230" i="7"/>
  <c r="AH231" i="7"/>
  <c r="AH232" i="7"/>
  <c r="AH233" i="7"/>
  <c r="AH234" i="7"/>
  <c r="AH235" i="7"/>
  <c r="AH236" i="7"/>
  <c r="AH237" i="7"/>
  <c r="AH238" i="7"/>
  <c r="AH239" i="7"/>
  <c r="AH240" i="7"/>
  <c r="AH241" i="7"/>
  <c r="AH242" i="7"/>
  <c r="AH243" i="7"/>
  <c r="AH244" i="7"/>
  <c r="AH245" i="7"/>
  <c r="AH246" i="7"/>
  <c r="AH247" i="7"/>
  <c r="AH248" i="7"/>
  <c r="AH249" i="7"/>
  <c r="AH250" i="7"/>
  <c r="AH251" i="7"/>
  <c r="AH252" i="7"/>
  <c r="AH253" i="7"/>
  <c r="AH254" i="7"/>
  <c r="AH255" i="7"/>
  <c r="AH256" i="7"/>
  <c r="AH257" i="7"/>
  <c r="AH258" i="7"/>
  <c r="AH259" i="7"/>
  <c r="AH260" i="7"/>
  <c r="AH261" i="7"/>
  <c r="AH262" i="7"/>
  <c r="AH263" i="7"/>
  <c r="AH264" i="7"/>
  <c r="AH265" i="7"/>
  <c r="AH266" i="7"/>
  <c r="AH267" i="7"/>
  <c r="AH268" i="7"/>
  <c r="AH269" i="7"/>
  <c r="AH270" i="7"/>
  <c r="AH271" i="7"/>
  <c r="AH272" i="7"/>
  <c r="AH273" i="7"/>
  <c r="AH274" i="7"/>
  <c r="AH275" i="7"/>
  <c r="AH276" i="7"/>
  <c r="AH277" i="7"/>
  <c r="AH278" i="7"/>
  <c r="AH279" i="7"/>
  <c r="AH280" i="7"/>
  <c r="AH281" i="7"/>
  <c r="AH282" i="7"/>
  <c r="AH283" i="7"/>
  <c r="AH284" i="7"/>
  <c r="AH285" i="7"/>
  <c r="AH286" i="7"/>
  <c r="AH287" i="7"/>
  <c r="AH288" i="7"/>
  <c r="AH289" i="7"/>
  <c r="AH290" i="7"/>
  <c r="AH291" i="7"/>
  <c r="AH292" i="7"/>
  <c r="AH293" i="7"/>
  <c r="AH294" i="7"/>
  <c r="AH295" i="7"/>
  <c r="AH296" i="7"/>
  <c r="AH297" i="7"/>
  <c r="AH298" i="7"/>
  <c r="AH299" i="7"/>
  <c r="AH300" i="7"/>
  <c r="AH301" i="7"/>
  <c r="AH302" i="7"/>
  <c r="AH303" i="7"/>
  <c r="AH304" i="7"/>
  <c r="AH305" i="7"/>
  <c r="AH306" i="7"/>
  <c r="AH307" i="7"/>
  <c r="AH308" i="7"/>
  <c r="AH309" i="7"/>
  <c r="AH310" i="7"/>
  <c r="AH311" i="7"/>
  <c r="AH312" i="7"/>
  <c r="AH313" i="7"/>
  <c r="AH314" i="7"/>
  <c r="AH315" i="7"/>
  <c r="AH316" i="7"/>
  <c r="AH317" i="7"/>
  <c r="AH318" i="7"/>
  <c r="AH319" i="7"/>
  <c r="AH320" i="7"/>
  <c r="AH321" i="7"/>
  <c r="AH322" i="7"/>
  <c r="AH323" i="7"/>
  <c r="AH324" i="7"/>
  <c r="AH325" i="7"/>
  <c r="AH326" i="7"/>
  <c r="AH327" i="7"/>
  <c r="AH328" i="7"/>
  <c r="AH329" i="7"/>
  <c r="AH330" i="7"/>
  <c r="AH331" i="7"/>
  <c r="AH332" i="7"/>
  <c r="AH333" i="7"/>
  <c r="AH334" i="7"/>
  <c r="AH335" i="7"/>
  <c r="AH336" i="7"/>
  <c r="AH337" i="7"/>
  <c r="AH338" i="7"/>
  <c r="AH339" i="7"/>
  <c r="AH340" i="7"/>
  <c r="AH341" i="7"/>
  <c r="AH342" i="7"/>
  <c r="AH343" i="7"/>
  <c r="AH344" i="7"/>
  <c r="AH345" i="7"/>
  <c r="AH346" i="7"/>
  <c r="AH347" i="7"/>
  <c r="AH348" i="7"/>
  <c r="AH349" i="7"/>
  <c r="AH350" i="7"/>
  <c r="AH351" i="7"/>
  <c r="AH352" i="7"/>
  <c r="AH353" i="7"/>
  <c r="AH354" i="7"/>
  <c r="AH355" i="7"/>
  <c r="AH356" i="7"/>
  <c r="AH357" i="7"/>
  <c r="AH358" i="7"/>
  <c r="AH359" i="7"/>
  <c r="AH360" i="7"/>
  <c r="AH361" i="7"/>
  <c r="AH362" i="7"/>
  <c r="AH363" i="7"/>
  <c r="AH364" i="7"/>
  <c r="AH365" i="7"/>
  <c r="AH366" i="7"/>
  <c r="AH367" i="7"/>
  <c r="AH368" i="7"/>
  <c r="AH369" i="7"/>
  <c r="AH370" i="7"/>
  <c r="AH371" i="7"/>
  <c r="AH372" i="7"/>
  <c r="AH373" i="7"/>
  <c r="AH374" i="7"/>
  <c r="AH375" i="7"/>
  <c r="AH376" i="7"/>
  <c r="AH377" i="7"/>
  <c r="AH378" i="7"/>
  <c r="AH379" i="7"/>
  <c r="AH380" i="7"/>
  <c r="AH381" i="7"/>
  <c r="AH382" i="7"/>
  <c r="AH383" i="7"/>
  <c r="AH384" i="7"/>
  <c r="AH385" i="7"/>
  <c r="AH386" i="7"/>
  <c r="AH387" i="7"/>
  <c r="AH388" i="7"/>
  <c r="AH389" i="7"/>
  <c r="AH390" i="7"/>
  <c r="AH391" i="7"/>
  <c r="AH392" i="7"/>
  <c r="AH393" i="7"/>
  <c r="AH394" i="7"/>
  <c r="AH395" i="7"/>
  <c r="AH396" i="7"/>
  <c r="AH397" i="7"/>
  <c r="AH398" i="7"/>
  <c r="AH399" i="7"/>
  <c r="AH400" i="7"/>
  <c r="AH401" i="7"/>
  <c r="AH402" i="7"/>
  <c r="AH403" i="7"/>
  <c r="AH404" i="7"/>
  <c r="AH405" i="7"/>
  <c r="AH406" i="7"/>
  <c r="AH407" i="7"/>
  <c r="AH408" i="7"/>
  <c r="AH409" i="7"/>
  <c r="AH410" i="7"/>
  <c r="AH411" i="7"/>
  <c r="AH412" i="7"/>
  <c r="AH413" i="7"/>
  <c r="AH414" i="7"/>
  <c r="AH415" i="7"/>
  <c r="AH416" i="7"/>
  <c r="AH417" i="7"/>
  <c r="AH418" i="7"/>
  <c r="AH419" i="7"/>
  <c r="AH420" i="7"/>
  <c r="AH421" i="7"/>
  <c r="AH422" i="7"/>
  <c r="AH423" i="7"/>
  <c r="AH424" i="7"/>
  <c r="AH425" i="7"/>
  <c r="AH426" i="7"/>
  <c r="AH427" i="7"/>
  <c r="AH428" i="7"/>
  <c r="AH429" i="7"/>
  <c r="AH430" i="7"/>
  <c r="AH431" i="7"/>
  <c r="AH432" i="7"/>
  <c r="AH433" i="7"/>
  <c r="AH434" i="7"/>
  <c r="AH435" i="7"/>
  <c r="AH436" i="7"/>
  <c r="AH437" i="7"/>
  <c r="AH438" i="7"/>
  <c r="AH439" i="7"/>
  <c r="AH440" i="7"/>
  <c r="AH441" i="7"/>
  <c r="AH442" i="7"/>
  <c r="AH443" i="7"/>
  <c r="AH444" i="7"/>
  <c r="AH445" i="7"/>
  <c r="AH446" i="7"/>
  <c r="AH447" i="7"/>
  <c r="AH448" i="7"/>
  <c r="AH449" i="7"/>
  <c r="AH450" i="7"/>
  <c r="AH451" i="7"/>
  <c r="AH452" i="7"/>
  <c r="AH453" i="7"/>
  <c r="AH454" i="7"/>
  <c r="AH455" i="7"/>
  <c r="AH456" i="7"/>
  <c r="AH457" i="7"/>
  <c r="AH458" i="7"/>
  <c r="AH459" i="7"/>
  <c r="AH460" i="7"/>
  <c r="AH461" i="7"/>
  <c r="AH462" i="7"/>
  <c r="AH463" i="7"/>
  <c r="AH464" i="7"/>
  <c r="AH465" i="7"/>
  <c r="AH466" i="7"/>
  <c r="AH467" i="7"/>
  <c r="AH468" i="7"/>
  <c r="AH469" i="7"/>
  <c r="AH470" i="7"/>
  <c r="AH471" i="7"/>
  <c r="AH472" i="7"/>
  <c r="AH473" i="7"/>
  <c r="AH474" i="7"/>
  <c r="AH475" i="7"/>
  <c r="AH476" i="7"/>
  <c r="AH477" i="7"/>
  <c r="AH478" i="7"/>
  <c r="AH479" i="7"/>
  <c r="AH480" i="7"/>
  <c r="AH481" i="7"/>
  <c r="AH482" i="7"/>
  <c r="AH483" i="7"/>
  <c r="AH484" i="7"/>
  <c r="AH485" i="7"/>
  <c r="AH486" i="7"/>
  <c r="AH487" i="7"/>
  <c r="AH488" i="7"/>
  <c r="AH489" i="7"/>
  <c r="AH490" i="7"/>
  <c r="AH491" i="7"/>
  <c r="AH492" i="7"/>
  <c r="AH493" i="7"/>
  <c r="AH494" i="7"/>
  <c r="AH495" i="7"/>
  <c r="AH496" i="7"/>
  <c r="AH497" i="7"/>
  <c r="AH498" i="7"/>
  <c r="AH499" i="7"/>
  <c r="AH500" i="7"/>
  <c r="AH501" i="7"/>
  <c r="AH502" i="7"/>
  <c r="AH503" i="7"/>
  <c r="AH504" i="7"/>
  <c r="AH505" i="7"/>
  <c r="AH506" i="7"/>
  <c r="AH507" i="7"/>
  <c r="AH508" i="7"/>
  <c r="AH509" i="7"/>
  <c r="AH510" i="7"/>
  <c r="AH511" i="7"/>
  <c r="AH512" i="7"/>
  <c r="AH513" i="7"/>
  <c r="AH514" i="7"/>
  <c r="AH515" i="7"/>
  <c r="AH516" i="7"/>
  <c r="AH517" i="7"/>
  <c r="AH518" i="7"/>
  <c r="AH519" i="7"/>
  <c r="AH520" i="7"/>
  <c r="AH521" i="7"/>
  <c r="AH522" i="7"/>
  <c r="AH523" i="7"/>
  <c r="AH524" i="7"/>
  <c r="AH525" i="7"/>
  <c r="AH526" i="7"/>
  <c r="AH527" i="7"/>
  <c r="AH528" i="7"/>
  <c r="AH529" i="7"/>
  <c r="AH530" i="7"/>
  <c r="AH531" i="7"/>
  <c r="AH532" i="7"/>
  <c r="AH533" i="7"/>
  <c r="AH534" i="7"/>
  <c r="AH535" i="7"/>
  <c r="AH536" i="7"/>
  <c r="AH537" i="7"/>
  <c r="AH538" i="7"/>
  <c r="AH539" i="7"/>
  <c r="AH540" i="7"/>
  <c r="AH541" i="7"/>
  <c r="AH542" i="7"/>
  <c r="AH543" i="7"/>
  <c r="AH544" i="7"/>
  <c r="AH545" i="7"/>
  <c r="AH546" i="7"/>
  <c r="AH547" i="7"/>
  <c r="AH548" i="7"/>
  <c r="AH549" i="7"/>
  <c r="AH550" i="7"/>
  <c r="AH551" i="7"/>
  <c r="AH552" i="7"/>
  <c r="AH553" i="7"/>
  <c r="AH554" i="7"/>
  <c r="AH555" i="7"/>
  <c r="AH556" i="7"/>
  <c r="AH557" i="7"/>
  <c r="AH558" i="7"/>
  <c r="AH559" i="7"/>
  <c r="AH560" i="7"/>
  <c r="AH561" i="7"/>
  <c r="AH562" i="7"/>
  <c r="AH563" i="7"/>
  <c r="AH564" i="7"/>
  <c r="AH565" i="7"/>
  <c r="AH566" i="7"/>
  <c r="AH567" i="7"/>
  <c r="AH568" i="7"/>
  <c r="AH569" i="7"/>
  <c r="AH570" i="7"/>
  <c r="AH571" i="7"/>
  <c r="AH572" i="7"/>
  <c r="AH573" i="7"/>
  <c r="AH574" i="7"/>
  <c r="AH575" i="7"/>
  <c r="AH576" i="7"/>
  <c r="AH577" i="7"/>
  <c r="AH578" i="7"/>
  <c r="AH579" i="7"/>
  <c r="AH580" i="7"/>
  <c r="AH581" i="7"/>
  <c r="AH582" i="7"/>
  <c r="AH583" i="7"/>
  <c r="AH584" i="7"/>
  <c r="AH585" i="7"/>
  <c r="AH586" i="7"/>
  <c r="AH587" i="7"/>
  <c r="AH588" i="7"/>
  <c r="AH589" i="7"/>
  <c r="AH590" i="7"/>
  <c r="AH591" i="7"/>
  <c r="AH592" i="7"/>
  <c r="AH593" i="7"/>
  <c r="AH594" i="7"/>
  <c r="AH595" i="7"/>
  <c r="AH596" i="7"/>
  <c r="AH597" i="7"/>
  <c r="AH598" i="7"/>
  <c r="AH599" i="7"/>
  <c r="AH600" i="7"/>
  <c r="AH601" i="7"/>
  <c r="AH602" i="7"/>
  <c r="AH603" i="7"/>
  <c r="AH604" i="7"/>
  <c r="AH605" i="7"/>
  <c r="AH606" i="7"/>
  <c r="AH607" i="7"/>
  <c r="AH608" i="7"/>
  <c r="AH609" i="7"/>
  <c r="AH610" i="7"/>
  <c r="AH611" i="7"/>
  <c r="AH612" i="7"/>
  <c r="AH613" i="7"/>
  <c r="AH614" i="7"/>
  <c r="AH615" i="7"/>
  <c r="AH616" i="7"/>
  <c r="AI7" i="7"/>
  <c r="AJ7" i="7"/>
  <c r="AK7" i="7"/>
  <c r="AL7" i="7"/>
  <c r="AH7" i="7"/>
  <c r="V13" i="7"/>
  <c r="S8" i="7"/>
  <c r="T8" i="7"/>
  <c r="U8" i="7"/>
  <c r="V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W89" i="7"/>
  <c r="W90" i="7"/>
  <c r="W91" i="7"/>
  <c r="W92" i="7"/>
  <c r="W93" i="7"/>
  <c r="W94" i="7"/>
  <c r="W95" i="7"/>
  <c r="W96" i="7"/>
  <c r="W97" i="7"/>
  <c r="W98" i="7"/>
  <c r="W99" i="7"/>
  <c r="W100" i="7"/>
  <c r="W101" i="7"/>
  <c r="W102" i="7"/>
  <c r="W103" i="7"/>
  <c r="W104" i="7"/>
  <c r="W105" i="7"/>
  <c r="W106" i="7"/>
  <c r="W107" i="7"/>
  <c r="W108" i="7"/>
  <c r="W109" i="7"/>
  <c r="W110" i="7"/>
  <c r="W111" i="7"/>
  <c r="W112" i="7"/>
  <c r="W113" i="7"/>
  <c r="W114" i="7"/>
  <c r="W115" i="7"/>
  <c r="W116" i="7"/>
  <c r="W117" i="7"/>
  <c r="W118" i="7"/>
  <c r="W119" i="7"/>
  <c r="W120" i="7"/>
  <c r="W121" i="7"/>
  <c r="W122" i="7"/>
  <c r="W123" i="7"/>
  <c r="W124" i="7"/>
  <c r="W125" i="7"/>
  <c r="W126" i="7"/>
  <c r="W127" i="7"/>
  <c r="W128" i="7"/>
  <c r="W129" i="7"/>
  <c r="W130" i="7"/>
  <c r="W131" i="7"/>
  <c r="W132" i="7"/>
  <c r="W133" i="7"/>
  <c r="W134" i="7"/>
  <c r="W135" i="7"/>
  <c r="W136" i="7"/>
  <c r="W137" i="7"/>
  <c r="W138" i="7"/>
  <c r="W139" i="7"/>
  <c r="W140" i="7"/>
  <c r="W141" i="7"/>
  <c r="W142" i="7"/>
  <c r="W143" i="7"/>
  <c r="W144" i="7"/>
  <c r="W145" i="7"/>
  <c r="W146" i="7"/>
  <c r="W147" i="7"/>
  <c r="W148" i="7"/>
  <c r="W149" i="7"/>
  <c r="W150" i="7"/>
  <c r="W151" i="7"/>
  <c r="W152" i="7"/>
  <c r="W153" i="7"/>
  <c r="W154" i="7"/>
  <c r="W155" i="7"/>
  <c r="W156" i="7"/>
  <c r="W157" i="7"/>
  <c r="W158" i="7"/>
  <c r="W159" i="7"/>
  <c r="W160" i="7"/>
  <c r="W161" i="7"/>
  <c r="W162" i="7"/>
  <c r="W163" i="7"/>
  <c r="W164" i="7"/>
  <c r="W165" i="7"/>
  <c r="W166" i="7"/>
  <c r="W167" i="7"/>
  <c r="W168" i="7"/>
  <c r="W169" i="7"/>
  <c r="W170" i="7"/>
  <c r="W171" i="7"/>
  <c r="W172" i="7"/>
  <c r="W173" i="7"/>
  <c r="W174" i="7"/>
  <c r="W175" i="7"/>
  <c r="W176" i="7"/>
  <c r="W177" i="7"/>
  <c r="W178" i="7"/>
  <c r="W179" i="7"/>
  <c r="W180" i="7"/>
  <c r="W181" i="7"/>
  <c r="W182" i="7"/>
  <c r="W183" i="7"/>
  <c r="W184" i="7"/>
  <c r="W185" i="7"/>
  <c r="W186" i="7"/>
  <c r="W187" i="7"/>
  <c r="W188" i="7"/>
  <c r="W189" i="7"/>
  <c r="W190" i="7"/>
  <c r="W191" i="7"/>
  <c r="W192" i="7"/>
  <c r="W193" i="7"/>
  <c r="W194" i="7"/>
  <c r="W195" i="7"/>
  <c r="W196" i="7"/>
  <c r="W197" i="7"/>
  <c r="W198" i="7"/>
  <c r="W199" i="7"/>
  <c r="W200" i="7"/>
  <c r="W201" i="7"/>
  <c r="W202" i="7"/>
  <c r="W203" i="7"/>
  <c r="W204" i="7"/>
  <c r="W205" i="7"/>
  <c r="W206" i="7"/>
  <c r="W207" i="7"/>
  <c r="W208" i="7"/>
  <c r="W209" i="7"/>
  <c r="W210" i="7"/>
  <c r="W211" i="7"/>
  <c r="W212" i="7"/>
  <c r="W213" i="7"/>
  <c r="W214" i="7"/>
  <c r="W215" i="7"/>
  <c r="W216" i="7"/>
  <c r="W217" i="7"/>
  <c r="W218" i="7"/>
  <c r="W219" i="7"/>
  <c r="W220" i="7"/>
  <c r="W221" i="7"/>
  <c r="W222" i="7"/>
  <c r="W223" i="7"/>
  <c r="W224" i="7"/>
  <c r="W225" i="7"/>
  <c r="W226" i="7"/>
  <c r="W227" i="7"/>
  <c r="W228" i="7"/>
  <c r="W229" i="7"/>
  <c r="W230" i="7"/>
  <c r="W231" i="7"/>
  <c r="W232" i="7"/>
  <c r="W233" i="7"/>
  <c r="W234" i="7"/>
  <c r="W235" i="7"/>
  <c r="W236" i="7"/>
  <c r="W237" i="7"/>
  <c r="W238" i="7"/>
  <c r="W239" i="7"/>
  <c r="W240" i="7"/>
  <c r="W241" i="7"/>
  <c r="W242" i="7"/>
  <c r="W243" i="7"/>
  <c r="W244" i="7"/>
  <c r="W245" i="7"/>
  <c r="W246" i="7"/>
  <c r="W247" i="7"/>
  <c r="W248" i="7"/>
  <c r="W249" i="7"/>
  <c r="W250" i="7"/>
  <c r="W251" i="7"/>
  <c r="W252" i="7"/>
  <c r="W253" i="7"/>
  <c r="W254" i="7"/>
  <c r="W255" i="7"/>
  <c r="W256" i="7"/>
  <c r="W257" i="7"/>
  <c r="W258" i="7"/>
  <c r="W259" i="7"/>
  <c r="W260" i="7"/>
  <c r="W261" i="7"/>
  <c r="W262" i="7"/>
  <c r="W263" i="7"/>
  <c r="W264" i="7"/>
  <c r="W265" i="7"/>
  <c r="W266" i="7"/>
  <c r="W267" i="7"/>
  <c r="W268" i="7"/>
  <c r="W269" i="7"/>
  <c r="W270" i="7"/>
  <c r="W271" i="7"/>
  <c r="W272" i="7"/>
  <c r="W273" i="7"/>
  <c r="W274" i="7"/>
  <c r="W275" i="7"/>
  <c r="W276" i="7"/>
  <c r="W277" i="7"/>
  <c r="W278" i="7"/>
  <c r="W279" i="7"/>
  <c r="W280" i="7"/>
  <c r="W281" i="7"/>
  <c r="W282" i="7"/>
  <c r="W283" i="7"/>
  <c r="W284" i="7"/>
  <c r="W285" i="7"/>
  <c r="W286" i="7"/>
  <c r="W287" i="7"/>
  <c r="W288" i="7"/>
  <c r="W289" i="7"/>
  <c r="W290" i="7"/>
  <c r="W291" i="7"/>
  <c r="W292" i="7"/>
  <c r="W293" i="7"/>
  <c r="W294" i="7"/>
  <c r="W295" i="7"/>
  <c r="W296" i="7"/>
  <c r="W297" i="7"/>
  <c r="W298" i="7"/>
  <c r="W299" i="7"/>
  <c r="W300" i="7"/>
  <c r="W301" i="7"/>
  <c r="W302" i="7"/>
  <c r="W303" i="7"/>
  <c r="W304" i="7"/>
  <c r="W305" i="7"/>
  <c r="W306" i="7"/>
  <c r="W307" i="7"/>
  <c r="W308" i="7"/>
  <c r="W309" i="7"/>
  <c r="W310" i="7"/>
  <c r="W311" i="7"/>
  <c r="W312" i="7"/>
  <c r="W313" i="7"/>
  <c r="W314" i="7"/>
  <c r="W315" i="7"/>
  <c r="W316" i="7"/>
  <c r="W317" i="7"/>
  <c r="W318" i="7"/>
  <c r="W319" i="7"/>
  <c r="W320" i="7"/>
  <c r="W321" i="7"/>
  <c r="W322" i="7"/>
  <c r="W323" i="7"/>
  <c r="W324" i="7"/>
  <c r="W325" i="7"/>
  <c r="W326" i="7"/>
  <c r="W327" i="7"/>
  <c r="W328" i="7"/>
  <c r="W329" i="7"/>
  <c r="W330" i="7"/>
  <c r="W331" i="7"/>
  <c r="W332" i="7"/>
  <c r="W333" i="7"/>
  <c r="W334" i="7"/>
  <c r="W335" i="7"/>
  <c r="W336" i="7"/>
  <c r="W337" i="7"/>
  <c r="W338" i="7"/>
  <c r="W339" i="7"/>
  <c r="W340" i="7"/>
  <c r="W341" i="7"/>
  <c r="W342" i="7"/>
  <c r="W343" i="7"/>
  <c r="W344" i="7"/>
  <c r="W345" i="7"/>
  <c r="W346" i="7"/>
  <c r="W347" i="7"/>
  <c r="W348" i="7"/>
  <c r="W349" i="7"/>
  <c r="W350" i="7"/>
  <c r="W351" i="7"/>
  <c r="W352" i="7"/>
  <c r="W353" i="7"/>
  <c r="W354" i="7"/>
  <c r="W355" i="7"/>
  <c r="W356" i="7"/>
  <c r="W357" i="7"/>
  <c r="W358" i="7"/>
  <c r="W359" i="7"/>
  <c r="W360" i="7"/>
  <c r="W361" i="7"/>
  <c r="W362" i="7"/>
  <c r="W363" i="7"/>
  <c r="W364" i="7"/>
  <c r="W365" i="7"/>
  <c r="W366" i="7"/>
  <c r="W367" i="7"/>
  <c r="W368" i="7"/>
  <c r="W369" i="7"/>
  <c r="W370" i="7"/>
  <c r="W371" i="7"/>
  <c r="W372" i="7"/>
  <c r="W373" i="7"/>
  <c r="W374" i="7"/>
  <c r="W375" i="7"/>
  <c r="W376" i="7"/>
  <c r="W377" i="7"/>
  <c r="W378" i="7"/>
  <c r="W379" i="7"/>
  <c r="W380" i="7"/>
  <c r="W381" i="7"/>
  <c r="W382" i="7"/>
  <c r="W383" i="7"/>
  <c r="W384" i="7"/>
  <c r="W385" i="7"/>
  <c r="W386" i="7"/>
  <c r="W387" i="7"/>
  <c r="W388" i="7"/>
  <c r="W389" i="7"/>
  <c r="W390" i="7"/>
  <c r="W391" i="7"/>
  <c r="W392" i="7"/>
  <c r="W393" i="7"/>
  <c r="W394" i="7"/>
  <c r="W395" i="7"/>
  <c r="W396" i="7"/>
  <c r="W397" i="7"/>
  <c r="W398" i="7"/>
  <c r="W399" i="7"/>
  <c r="W400" i="7"/>
  <c r="W401" i="7"/>
  <c r="W402" i="7"/>
  <c r="W403" i="7"/>
  <c r="W404" i="7"/>
  <c r="W405" i="7"/>
  <c r="W406" i="7"/>
  <c r="W407" i="7"/>
  <c r="W408" i="7"/>
  <c r="W409" i="7"/>
  <c r="W410" i="7"/>
  <c r="W411" i="7"/>
  <c r="W412" i="7"/>
  <c r="W413" i="7"/>
  <c r="W414" i="7"/>
  <c r="W415" i="7"/>
  <c r="W416" i="7"/>
  <c r="W417" i="7"/>
  <c r="W418" i="7"/>
  <c r="W419" i="7"/>
  <c r="W420" i="7"/>
  <c r="W421" i="7"/>
  <c r="W422" i="7"/>
  <c r="W423" i="7"/>
  <c r="W424" i="7"/>
  <c r="W425" i="7"/>
  <c r="W426" i="7"/>
  <c r="W427" i="7"/>
  <c r="W428" i="7"/>
  <c r="W429" i="7"/>
  <c r="W430" i="7"/>
  <c r="W431" i="7"/>
  <c r="W432" i="7"/>
  <c r="W433" i="7"/>
  <c r="W434" i="7"/>
  <c r="W435" i="7"/>
  <c r="W436" i="7"/>
  <c r="W437" i="7"/>
  <c r="W438" i="7"/>
  <c r="W439" i="7"/>
  <c r="W440" i="7"/>
  <c r="W441" i="7"/>
  <c r="W442" i="7"/>
  <c r="W443" i="7"/>
  <c r="W444" i="7"/>
  <c r="W445" i="7"/>
  <c r="W446" i="7"/>
  <c r="W447" i="7"/>
  <c r="W448" i="7"/>
  <c r="W449" i="7"/>
  <c r="W450" i="7"/>
  <c r="W451" i="7"/>
  <c r="W452" i="7"/>
  <c r="W453" i="7"/>
  <c r="W454" i="7"/>
  <c r="W455" i="7"/>
  <c r="W456" i="7"/>
  <c r="W457" i="7"/>
  <c r="W458" i="7"/>
  <c r="W459" i="7"/>
  <c r="W460" i="7"/>
  <c r="W461" i="7"/>
  <c r="W462" i="7"/>
  <c r="W463" i="7"/>
  <c r="W464" i="7"/>
  <c r="W465" i="7"/>
  <c r="W466" i="7"/>
  <c r="W467" i="7"/>
  <c r="W468" i="7"/>
  <c r="W469" i="7"/>
  <c r="W470" i="7"/>
  <c r="W471" i="7"/>
  <c r="W472" i="7"/>
  <c r="W473" i="7"/>
  <c r="W474" i="7"/>
  <c r="W475" i="7"/>
  <c r="W476" i="7"/>
  <c r="W477" i="7"/>
  <c r="W478" i="7"/>
  <c r="W479" i="7"/>
  <c r="W480" i="7"/>
  <c r="W481" i="7"/>
  <c r="W482" i="7"/>
  <c r="W483" i="7"/>
  <c r="W484" i="7"/>
  <c r="W485" i="7"/>
  <c r="W486" i="7"/>
  <c r="W487" i="7"/>
  <c r="W488" i="7"/>
  <c r="W489" i="7"/>
  <c r="W490" i="7"/>
  <c r="W491" i="7"/>
  <c r="W492" i="7"/>
  <c r="W493" i="7"/>
  <c r="W494" i="7"/>
  <c r="W495" i="7"/>
  <c r="W496" i="7"/>
  <c r="W497" i="7"/>
  <c r="W498" i="7"/>
  <c r="W499" i="7"/>
  <c r="W500" i="7"/>
  <c r="W501" i="7"/>
  <c r="W502" i="7"/>
  <c r="W503" i="7"/>
  <c r="W504" i="7"/>
  <c r="W505" i="7"/>
  <c r="W506" i="7"/>
  <c r="W507" i="7"/>
  <c r="W508" i="7"/>
  <c r="W509" i="7"/>
  <c r="W510" i="7"/>
  <c r="W511" i="7"/>
  <c r="W512" i="7"/>
  <c r="W513" i="7"/>
  <c r="W514" i="7"/>
  <c r="W515" i="7"/>
  <c r="W516" i="7"/>
  <c r="W517" i="7"/>
  <c r="W518" i="7"/>
  <c r="W519" i="7"/>
  <c r="W520" i="7"/>
  <c r="W521" i="7"/>
  <c r="W522" i="7"/>
  <c r="W523" i="7"/>
  <c r="W524" i="7"/>
  <c r="W525" i="7"/>
  <c r="W526" i="7"/>
  <c r="W527" i="7"/>
  <c r="W528" i="7"/>
  <c r="W529" i="7"/>
  <c r="W530" i="7"/>
  <c r="W531" i="7"/>
  <c r="W532" i="7"/>
  <c r="W533" i="7"/>
  <c r="W534" i="7"/>
  <c r="W535" i="7"/>
  <c r="W536" i="7"/>
  <c r="W537" i="7"/>
  <c r="W538" i="7"/>
  <c r="W539" i="7"/>
  <c r="W540" i="7"/>
  <c r="W541" i="7"/>
  <c r="W542" i="7"/>
  <c r="W543" i="7"/>
  <c r="W544" i="7"/>
  <c r="W545" i="7"/>
  <c r="W546" i="7"/>
  <c r="W547" i="7"/>
  <c r="W548" i="7"/>
  <c r="W549" i="7"/>
  <c r="W550" i="7"/>
  <c r="W551" i="7"/>
  <c r="W552" i="7"/>
  <c r="W553" i="7"/>
  <c r="W554" i="7"/>
  <c r="W555" i="7"/>
  <c r="W556" i="7"/>
  <c r="W557" i="7"/>
  <c r="W558" i="7"/>
  <c r="W559" i="7"/>
  <c r="W560" i="7"/>
  <c r="W561" i="7"/>
  <c r="W562" i="7"/>
  <c r="W563" i="7"/>
  <c r="W564" i="7"/>
  <c r="W565" i="7"/>
  <c r="W566" i="7"/>
  <c r="W567" i="7"/>
  <c r="W568" i="7"/>
  <c r="W569" i="7"/>
  <c r="W570" i="7"/>
  <c r="W571" i="7"/>
  <c r="W572" i="7"/>
  <c r="W573" i="7"/>
  <c r="W574" i="7"/>
  <c r="W575" i="7"/>
  <c r="W576" i="7"/>
  <c r="W577" i="7"/>
  <c r="W578" i="7"/>
  <c r="W579" i="7"/>
  <c r="W580" i="7"/>
  <c r="W581" i="7"/>
  <c r="W582" i="7"/>
  <c r="W583" i="7"/>
  <c r="W584" i="7"/>
  <c r="W585" i="7"/>
  <c r="W586" i="7"/>
  <c r="W587" i="7"/>
  <c r="W588" i="7"/>
  <c r="W589" i="7"/>
  <c r="W590" i="7"/>
  <c r="W591" i="7"/>
  <c r="W592" i="7"/>
  <c r="W593" i="7"/>
  <c r="W594" i="7"/>
  <c r="W595" i="7"/>
  <c r="W596" i="7"/>
  <c r="W597" i="7"/>
  <c r="W598" i="7"/>
  <c r="W599" i="7"/>
  <c r="W600" i="7"/>
  <c r="W601" i="7"/>
  <c r="W602" i="7"/>
  <c r="W603" i="7"/>
  <c r="W604" i="7"/>
  <c r="W605" i="7"/>
  <c r="W606" i="7"/>
  <c r="W607" i="7"/>
  <c r="W608" i="7"/>
  <c r="W609" i="7"/>
  <c r="W610" i="7"/>
  <c r="W611" i="7"/>
  <c r="W612" i="7"/>
  <c r="W613" i="7"/>
  <c r="W614" i="7"/>
  <c r="W615" i="7"/>
  <c r="W616" i="7"/>
  <c r="V9" i="7"/>
  <c r="V10" i="7"/>
  <c r="V11" i="7"/>
  <c r="V12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2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1" i="7"/>
  <c r="V252" i="7"/>
  <c r="V253" i="7"/>
  <c r="V254" i="7"/>
  <c r="V255" i="7"/>
  <c r="V256" i="7"/>
  <c r="V257" i="7"/>
  <c r="V258" i="7"/>
  <c r="V259" i="7"/>
  <c r="V260" i="7"/>
  <c r="V261" i="7"/>
  <c r="V262" i="7"/>
  <c r="V263" i="7"/>
  <c r="V264" i="7"/>
  <c r="V265" i="7"/>
  <c r="V266" i="7"/>
  <c r="V267" i="7"/>
  <c r="V268" i="7"/>
  <c r="V269" i="7"/>
  <c r="V270" i="7"/>
  <c r="V271" i="7"/>
  <c r="V272" i="7"/>
  <c r="V273" i="7"/>
  <c r="V274" i="7"/>
  <c r="V275" i="7"/>
  <c r="V276" i="7"/>
  <c r="V277" i="7"/>
  <c r="V278" i="7"/>
  <c r="V279" i="7"/>
  <c r="V280" i="7"/>
  <c r="V281" i="7"/>
  <c r="V282" i="7"/>
  <c r="V283" i="7"/>
  <c r="V284" i="7"/>
  <c r="V285" i="7"/>
  <c r="V286" i="7"/>
  <c r="V287" i="7"/>
  <c r="V288" i="7"/>
  <c r="V289" i="7"/>
  <c r="V290" i="7"/>
  <c r="V291" i="7"/>
  <c r="V292" i="7"/>
  <c r="V293" i="7"/>
  <c r="V294" i="7"/>
  <c r="V295" i="7"/>
  <c r="V296" i="7"/>
  <c r="V297" i="7"/>
  <c r="V298" i="7"/>
  <c r="V299" i="7"/>
  <c r="V300" i="7"/>
  <c r="V301" i="7"/>
  <c r="V302" i="7"/>
  <c r="V303" i="7"/>
  <c r="V304" i="7"/>
  <c r="V305" i="7"/>
  <c r="V306" i="7"/>
  <c r="V307" i="7"/>
  <c r="V308" i="7"/>
  <c r="V309" i="7"/>
  <c r="V310" i="7"/>
  <c r="V311" i="7"/>
  <c r="V312" i="7"/>
  <c r="V313" i="7"/>
  <c r="V314" i="7"/>
  <c r="V315" i="7"/>
  <c r="V316" i="7"/>
  <c r="V317" i="7"/>
  <c r="V318" i="7"/>
  <c r="V319" i="7"/>
  <c r="V320" i="7"/>
  <c r="V321" i="7"/>
  <c r="V322" i="7"/>
  <c r="V323" i="7"/>
  <c r="V324" i="7"/>
  <c r="V325" i="7"/>
  <c r="V326" i="7"/>
  <c r="V327" i="7"/>
  <c r="V328" i="7"/>
  <c r="V329" i="7"/>
  <c r="V330" i="7"/>
  <c r="V331" i="7"/>
  <c r="V332" i="7"/>
  <c r="V333" i="7"/>
  <c r="V334" i="7"/>
  <c r="V335" i="7"/>
  <c r="V336" i="7"/>
  <c r="V337" i="7"/>
  <c r="V338" i="7"/>
  <c r="V339" i="7"/>
  <c r="V340" i="7"/>
  <c r="V341" i="7"/>
  <c r="V342" i="7"/>
  <c r="V343" i="7"/>
  <c r="V344" i="7"/>
  <c r="V345" i="7"/>
  <c r="V346" i="7"/>
  <c r="V347" i="7"/>
  <c r="V348" i="7"/>
  <c r="V349" i="7"/>
  <c r="V350" i="7"/>
  <c r="V351" i="7"/>
  <c r="V352" i="7"/>
  <c r="V353" i="7"/>
  <c r="V354" i="7"/>
  <c r="V355" i="7"/>
  <c r="V356" i="7"/>
  <c r="V357" i="7"/>
  <c r="V358" i="7"/>
  <c r="V359" i="7"/>
  <c r="V360" i="7"/>
  <c r="V361" i="7"/>
  <c r="V362" i="7"/>
  <c r="V363" i="7"/>
  <c r="V364" i="7"/>
  <c r="V365" i="7"/>
  <c r="V366" i="7"/>
  <c r="V367" i="7"/>
  <c r="V368" i="7"/>
  <c r="V369" i="7"/>
  <c r="V370" i="7"/>
  <c r="V371" i="7"/>
  <c r="V372" i="7"/>
  <c r="V373" i="7"/>
  <c r="V374" i="7"/>
  <c r="V375" i="7"/>
  <c r="V376" i="7"/>
  <c r="V377" i="7"/>
  <c r="V378" i="7"/>
  <c r="V379" i="7"/>
  <c r="V380" i="7"/>
  <c r="V381" i="7"/>
  <c r="V382" i="7"/>
  <c r="V383" i="7"/>
  <c r="V384" i="7"/>
  <c r="V385" i="7"/>
  <c r="V386" i="7"/>
  <c r="V387" i="7"/>
  <c r="V388" i="7"/>
  <c r="V389" i="7"/>
  <c r="V390" i="7"/>
  <c r="V391" i="7"/>
  <c r="V392" i="7"/>
  <c r="V393" i="7"/>
  <c r="V394" i="7"/>
  <c r="V395" i="7"/>
  <c r="V396" i="7"/>
  <c r="V397" i="7"/>
  <c r="V398" i="7"/>
  <c r="V399" i="7"/>
  <c r="V400" i="7"/>
  <c r="V401" i="7"/>
  <c r="V402" i="7"/>
  <c r="V403" i="7"/>
  <c r="V404" i="7"/>
  <c r="V405" i="7"/>
  <c r="V406" i="7"/>
  <c r="V407" i="7"/>
  <c r="V408" i="7"/>
  <c r="V409" i="7"/>
  <c r="V410" i="7"/>
  <c r="V411" i="7"/>
  <c r="V412" i="7"/>
  <c r="V413" i="7"/>
  <c r="V414" i="7"/>
  <c r="V415" i="7"/>
  <c r="V416" i="7"/>
  <c r="V417" i="7"/>
  <c r="V418" i="7"/>
  <c r="V419" i="7"/>
  <c r="V420" i="7"/>
  <c r="V421" i="7"/>
  <c r="V422" i="7"/>
  <c r="V423" i="7"/>
  <c r="V424" i="7"/>
  <c r="V425" i="7"/>
  <c r="V426" i="7"/>
  <c r="V427" i="7"/>
  <c r="V428" i="7"/>
  <c r="V429" i="7"/>
  <c r="V430" i="7"/>
  <c r="V431" i="7"/>
  <c r="V432" i="7"/>
  <c r="V433" i="7"/>
  <c r="V434" i="7"/>
  <c r="V435" i="7"/>
  <c r="V436" i="7"/>
  <c r="V437" i="7"/>
  <c r="V438" i="7"/>
  <c r="V439" i="7"/>
  <c r="V440" i="7"/>
  <c r="V441" i="7"/>
  <c r="V442" i="7"/>
  <c r="V443" i="7"/>
  <c r="V444" i="7"/>
  <c r="V445" i="7"/>
  <c r="V446" i="7"/>
  <c r="V447" i="7"/>
  <c r="V448" i="7"/>
  <c r="V449" i="7"/>
  <c r="V450" i="7"/>
  <c r="V451" i="7"/>
  <c r="V452" i="7"/>
  <c r="V453" i="7"/>
  <c r="V454" i="7"/>
  <c r="V455" i="7"/>
  <c r="V456" i="7"/>
  <c r="V457" i="7"/>
  <c r="V458" i="7"/>
  <c r="V459" i="7"/>
  <c r="V460" i="7"/>
  <c r="V461" i="7"/>
  <c r="V462" i="7"/>
  <c r="V463" i="7"/>
  <c r="V464" i="7"/>
  <c r="V465" i="7"/>
  <c r="V466" i="7"/>
  <c r="V467" i="7"/>
  <c r="V468" i="7"/>
  <c r="V469" i="7"/>
  <c r="V470" i="7"/>
  <c r="V471" i="7"/>
  <c r="V472" i="7"/>
  <c r="V473" i="7"/>
  <c r="V474" i="7"/>
  <c r="V475" i="7"/>
  <c r="V476" i="7"/>
  <c r="V477" i="7"/>
  <c r="V478" i="7"/>
  <c r="V479" i="7"/>
  <c r="V480" i="7"/>
  <c r="V481" i="7"/>
  <c r="V482" i="7"/>
  <c r="V483" i="7"/>
  <c r="V484" i="7"/>
  <c r="V485" i="7"/>
  <c r="V486" i="7"/>
  <c r="V487" i="7"/>
  <c r="V488" i="7"/>
  <c r="V489" i="7"/>
  <c r="V490" i="7"/>
  <c r="V491" i="7"/>
  <c r="V492" i="7"/>
  <c r="V493" i="7"/>
  <c r="V494" i="7"/>
  <c r="V495" i="7"/>
  <c r="V496" i="7"/>
  <c r="V497" i="7"/>
  <c r="V498" i="7"/>
  <c r="V499" i="7"/>
  <c r="V500" i="7"/>
  <c r="V501" i="7"/>
  <c r="V502" i="7"/>
  <c r="V503" i="7"/>
  <c r="V504" i="7"/>
  <c r="V505" i="7"/>
  <c r="V506" i="7"/>
  <c r="V507" i="7"/>
  <c r="V508" i="7"/>
  <c r="V509" i="7"/>
  <c r="V510" i="7"/>
  <c r="V511" i="7"/>
  <c r="V512" i="7"/>
  <c r="V513" i="7"/>
  <c r="V514" i="7"/>
  <c r="V515" i="7"/>
  <c r="V516" i="7"/>
  <c r="V517" i="7"/>
  <c r="V518" i="7"/>
  <c r="V519" i="7"/>
  <c r="V520" i="7"/>
  <c r="V521" i="7"/>
  <c r="V522" i="7"/>
  <c r="V523" i="7"/>
  <c r="V524" i="7"/>
  <c r="V525" i="7"/>
  <c r="V526" i="7"/>
  <c r="V527" i="7"/>
  <c r="V528" i="7"/>
  <c r="V529" i="7"/>
  <c r="V530" i="7"/>
  <c r="V531" i="7"/>
  <c r="V532" i="7"/>
  <c r="V533" i="7"/>
  <c r="V534" i="7"/>
  <c r="V535" i="7"/>
  <c r="V536" i="7"/>
  <c r="V537" i="7"/>
  <c r="V538" i="7"/>
  <c r="V539" i="7"/>
  <c r="V540" i="7"/>
  <c r="V541" i="7"/>
  <c r="V542" i="7"/>
  <c r="V543" i="7"/>
  <c r="V544" i="7"/>
  <c r="V545" i="7"/>
  <c r="V546" i="7"/>
  <c r="V547" i="7"/>
  <c r="V548" i="7"/>
  <c r="V549" i="7"/>
  <c r="V550" i="7"/>
  <c r="V551" i="7"/>
  <c r="V552" i="7"/>
  <c r="V553" i="7"/>
  <c r="V554" i="7"/>
  <c r="V555" i="7"/>
  <c r="V556" i="7"/>
  <c r="V557" i="7"/>
  <c r="V558" i="7"/>
  <c r="V559" i="7"/>
  <c r="V560" i="7"/>
  <c r="V561" i="7"/>
  <c r="V562" i="7"/>
  <c r="V563" i="7"/>
  <c r="V564" i="7"/>
  <c r="V565" i="7"/>
  <c r="V566" i="7"/>
  <c r="V567" i="7"/>
  <c r="V568" i="7"/>
  <c r="V569" i="7"/>
  <c r="V570" i="7"/>
  <c r="V571" i="7"/>
  <c r="V572" i="7"/>
  <c r="V573" i="7"/>
  <c r="V574" i="7"/>
  <c r="V575" i="7"/>
  <c r="V576" i="7"/>
  <c r="V577" i="7"/>
  <c r="V578" i="7"/>
  <c r="V579" i="7"/>
  <c r="V580" i="7"/>
  <c r="V581" i="7"/>
  <c r="V582" i="7"/>
  <c r="V583" i="7"/>
  <c r="V584" i="7"/>
  <c r="V585" i="7"/>
  <c r="V586" i="7"/>
  <c r="V587" i="7"/>
  <c r="V588" i="7"/>
  <c r="V589" i="7"/>
  <c r="V590" i="7"/>
  <c r="V591" i="7"/>
  <c r="V592" i="7"/>
  <c r="V593" i="7"/>
  <c r="V594" i="7"/>
  <c r="V595" i="7"/>
  <c r="V596" i="7"/>
  <c r="V597" i="7"/>
  <c r="V598" i="7"/>
  <c r="V599" i="7"/>
  <c r="V600" i="7"/>
  <c r="V601" i="7"/>
  <c r="V602" i="7"/>
  <c r="V603" i="7"/>
  <c r="V604" i="7"/>
  <c r="V605" i="7"/>
  <c r="V606" i="7"/>
  <c r="V607" i="7"/>
  <c r="V608" i="7"/>
  <c r="V609" i="7"/>
  <c r="V610" i="7"/>
  <c r="V611" i="7"/>
  <c r="V612" i="7"/>
  <c r="V613" i="7"/>
  <c r="V614" i="7"/>
  <c r="V615" i="7"/>
  <c r="V616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101" i="7"/>
  <c r="U102" i="7"/>
  <c r="U103" i="7"/>
  <c r="U104" i="7"/>
  <c r="U105" i="7"/>
  <c r="U106" i="7"/>
  <c r="U107" i="7"/>
  <c r="U108" i="7"/>
  <c r="U109" i="7"/>
  <c r="U110" i="7"/>
  <c r="U111" i="7"/>
  <c r="U112" i="7"/>
  <c r="U113" i="7"/>
  <c r="U114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27" i="7"/>
  <c r="U128" i="7"/>
  <c r="U129" i="7"/>
  <c r="U130" i="7"/>
  <c r="U131" i="7"/>
  <c r="U132" i="7"/>
  <c r="U133" i="7"/>
  <c r="U134" i="7"/>
  <c r="U135" i="7"/>
  <c r="U136" i="7"/>
  <c r="U137" i="7"/>
  <c r="U138" i="7"/>
  <c r="U139" i="7"/>
  <c r="U140" i="7"/>
  <c r="U141" i="7"/>
  <c r="U142" i="7"/>
  <c r="U143" i="7"/>
  <c r="U144" i="7"/>
  <c r="U145" i="7"/>
  <c r="U146" i="7"/>
  <c r="U147" i="7"/>
  <c r="U148" i="7"/>
  <c r="U149" i="7"/>
  <c r="U150" i="7"/>
  <c r="U151" i="7"/>
  <c r="U152" i="7"/>
  <c r="U153" i="7"/>
  <c r="U154" i="7"/>
  <c r="U155" i="7"/>
  <c r="U156" i="7"/>
  <c r="U157" i="7"/>
  <c r="U158" i="7"/>
  <c r="U159" i="7"/>
  <c r="U160" i="7"/>
  <c r="U161" i="7"/>
  <c r="U162" i="7"/>
  <c r="U163" i="7"/>
  <c r="U164" i="7"/>
  <c r="U165" i="7"/>
  <c r="U166" i="7"/>
  <c r="U167" i="7"/>
  <c r="U168" i="7"/>
  <c r="U169" i="7"/>
  <c r="U170" i="7"/>
  <c r="U171" i="7"/>
  <c r="U172" i="7"/>
  <c r="U173" i="7"/>
  <c r="U174" i="7"/>
  <c r="U175" i="7"/>
  <c r="U176" i="7"/>
  <c r="U177" i="7"/>
  <c r="U178" i="7"/>
  <c r="U179" i="7"/>
  <c r="U180" i="7"/>
  <c r="U181" i="7"/>
  <c r="U182" i="7"/>
  <c r="U183" i="7"/>
  <c r="U184" i="7"/>
  <c r="U185" i="7"/>
  <c r="U186" i="7"/>
  <c r="U187" i="7"/>
  <c r="U188" i="7"/>
  <c r="U189" i="7"/>
  <c r="U190" i="7"/>
  <c r="U191" i="7"/>
  <c r="U192" i="7"/>
  <c r="U193" i="7"/>
  <c r="U194" i="7"/>
  <c r="U195" i="7"/>
  <c r="U196" i="7"/>
  <c r="U197" i="7"/>
  <c r="U198" i="7"/>
  <c r="U199" i="7"/>
  <c r="U200" i="7"/>
  <c r="U201" i="7"/>
  <c r="U202" i="7"/>
  <c r="U203" i="7"/>
  <c r="U204" i="7"/>
  <c r="U205" i="7"/>
  <c r="U206" i="7"/>
  <c r="U207" i="7"/>
  <c r="U208" i="7"/>
  <c r="U209" i="7"/>
  <c r="U210" i="7"/>
  <c r="U211" i="7"/>
  <c r="U212" i="7"/>
  <c r="U213" i="7"/>
  <c r="U214" i="7"/>
  <c r="U215" i="7"/>
  <c r="U216" i="7"/>
  <c r="U217" i="7"/>
  <c r="U218" i="7"/>
  <c r="U219" i="7"/>
  <c r="U220" i="7"/>
  <c r="U221" i="7"/>
  <c r="U222" i="7"/>
  <c r="U223" i="7"/>
  <c r="U224" i="7"/>
  <c r="U225" i="7"/>
  <c r="U226" i="7"/>
  <c r="U227" i="7"/>
  <c r="U228" i="7"/>
  <c r="U229" i="7"/>
  <c r="U230" i="7"/>
  <c r="U231" i="7"/>
  <c r="U232" i="7"/>
  <c r="U233" i="7"/>
  <c r="U234" i="7"/>
  <c r="U235" i="7"/>
  <c r="U236" i="7"/>
  <c r="U237" i="7"/>
  <c r="U238" i="7"/>
  <c r="U239" i="7"/>
  <c r="U240" i="7"/>
  <c r="U241" i="7"/>
  <c r="U242" i="7"/>
  <c r="U243" i="7"/>
  <c r="U244" i="7"/>
  <c r="U245" i="7"/>
  <c r="U246" i="7"/>
  <c r="U247" i="7"/>
  <c r="U248" i="7"/>
  <c r="U249" i="7"/>
  <c r="U250" i="7"/>
  <c r="U251" i="7"/>
  <c r="U252" i="7"/>
  <c r="U253" i="7"/>
  <c r="U254" i="7"/>
  <c r="U255" i="7"/>
  <c r="U256" i="7"/>
  <c r="U257" i="7"/>
  <c r="U258" i="7"/>
  <c r="U259" i="7"/>
  <c r="U260" i="7"/>
  <c r="U261" i="7"/>
  <c r="U262" i="7"/>
  <c r="U263" i="7"/>
  <c r="U264" i="7"/>
  <c r="U265" i="7"/>
  <c r="U266" i="7"/>
  <c r="U267" i="7"/>
  <c r="U268" i="7"/>
  <c r="U269" i="7"/>
  <c r="U270" i="7"/>
  <c r="U271" i="7"/>
  <c r="U272" i="7"/>
  <c r="U273" i="7"/>
  <c r="U274" i="7"/>
  <c r="U275" i="7"/>
  <c r="U276" i="7"/>
  <c r="U277" i="7"/>
  <c r="U278" i="7"/>
  <c r="U279" i="7"/>
  <c r="U280" i="7"/>
  <c r="U281" i="7"/>
  <c r="U282" i="7"/>
  <c r="U283" i="7"/>
  <c r="U284" i="7"/>
  <c r="U285" i="7"/>
  <c r="U286" i="7"/>
  <c r="U287" i="7"/>
  <c r="U288" i="7"/>
  <c r="U289" i="7"/>
  <c r="U290" i="7"/>
  <c r="U291" i="7"/>
  <c r="U292" i="7"/>
  <c r="U293" i="7"/>
  <c r="U294" i="7"/>
  <c r="U295" i="7"/>
  <c r="U296" i="7"/>
  <c r="U297" i="7"/>
  <c r="U298" i="7"/>
  <c r="U299" i="7"/>
  <c r="U300" i="7"/>
  <c r="U301" i="7"/>
  <c r="U302" i="7"/>
  <c r="U303" i="7"/>
  <c r="U304" i="7"/>
  <c r="U305" i="7"/>
  <c r="U306" i="7"/>
  <c r="U307" i="7"/>
  <c r="U308" i="7"/>
  <c r="U309" i="7"/>
  <c r="U310" i="7"/>
  <c r="U311" i="7"/>
  <c r="U312" i="7"/>
  <c r="U313" i="7"/>
  <c r="U314" i="7"/>
  <c r="U315" i="7"/>
  <c r="U316" i="7"/>
  <c r="U317" i="7"/>
  <c r="U318" i="7"/>
  <c r="U319" i="7"/>
  <c r="U320" i="7"/>
  <c r="U321" i="7"/>
  <c r="U322" i="7"/>
  <c r="U323" i="7"/>
  <c r="U324" i="7"/>
  <c r="U325" i="7"/>
  <c r="U326" i="7"/>
  <c r="U327" i="7"/>
  <c r="U328" i="7"/>
  <c r="U329" i="7"/>
  <c r="U330" i="7"/>
  <c r="U331" i="7"/>
  <c r="U332" i="7"/>
  <c r="U333" i="7"/>
  <c r="U334" i="7"/>
  <c r="U335" i="7"/>
  <c r="U336" i="7"/>
  <c r="U337" i="7"/>
  <c r="U338" i="7"/>
  <c r="U339" i="7"/>
  <c r="U340" i="7"/>
  <c r="U341" i="7"/>
  <c r="U342" i="7"/>
  <c r="U343" i="7"/>
  <c r="U344" i="7"/>
  <c r="U345" i="7"/>
  <c r="U346" i="7"/>
  <c r="U347" i="7"/>
  <c r="U348" i="7"/>
  <c r="U349" i="7"/>
  <c r="U350" i="7"/>
  <c r="U351" i="7"/>
  <c r="U352" i="7"/>
  <c r="U353" i="7"/>
  <c r="U354" i="7"/>
  <c r="U355" i="7"/>
  <c r="U356" i="7"/>
  <c r="U357" i="7"/>
  <c r="U358" i="7"/>
  <c r="U359" i="7"/>
  <c r="U360" i="7"/>
  <c r="U361" i="7"/>
  <c r="U362" i="7"/>
  <c r="U363" i="7"/>
  <c r="U364" i="7"/>
  <c r="U365" i="7"/>
  <c r="U366" i="7"/>
  <c r="U367" i="7"/>
  <c r="U368" i="7"/>
  <c r="U369" i="7"/>
  <c r="U370" i="7"/>
  <c r="U371" i="7"/>
  <c r="U372" i="7"/>
  <c r="U373" i="7"/>
  <c r="U374" i="7"/>
  <c r="U375" i="7"/>
  <c r="U376" i="7"/>
  <c r="U377" i="7"/>
  <c r="U378" i="7"/>
  <c r="U379" i="7"/>
  <c r="U380" i="7"/>
  <c r="U381" i="7"/>
  <c r="U382" i="7"/>
  <c r="U383" i="7"/>
  <c r="U384" i="7"/>
  <c r="U385" i="7"/>
  <c r="U386" i="7"/>
  <c r="U387" i="7"/>
  <c r="U388" i="7"/>
  <c r="U389" i="7"/>
  <c r="U390" i="7"/>
  <c r="U391" i="7"/>
  <c r="U392" i="7"/>
  <c r="U393" i="7"/>
  <c r="U394" i="7"/>
  <c r="U395" i="7"/>
  <c r="U396" i="7"/>
  <c r="U397" i="7"/>
  <c r="U398" i="7"/>
  <c r="U399" i="7"/>
  <c r="U400" i="7"/>
  <c r="U401" i="7"/>
  <c r="U402" i="7"/>
  <c r="U403" i="7"/>
  <c r="U404" i="7"/>
  <c r="U405" i="7"/>
  <c r="U406" i="7"/>
  <c r="U407" i="7"/>
  <c r="U408" i="7"/>
  <c r="U409" i="7"/>
  <c r="U410" i="7"/>
  <c r="U411" i="7"/>
  <c r="U412" i="7"/>
  <c r="U413" i="7"/>
  <c r="U414" i="7"/>
  <c r="U415" i="7"/>
  <c r="U416" i="7"/>
  <c r="U417" i="7"/>
  <c r="U418" i="7"/>
  <c r="U419" i="7"/>
  <c r="U420" i="7"/>
  <c r="U421" i="7"/>
  <c r="U422" i="7"/>
  <c r="U423" i="7"/>
  <c r="U424" i="7"/>
  <c r="U425" i="7"/>
  <c r="U426" i="7"/>
  <c r="U427" i="7"/>
  <c r="U428" i="7"/>
  <c r="U429" i="7"/>
  <c r="U430" i="7"/>
  <c r="U431" i="7"/>
  <c r="U432" i="7"/>
  <c r="U433" i="7"/>
  <c r="U434" i="7"/>
  <c r="U435" i="7"/>
  <c r="U436" i="7"/>
  <c r="U437" i="7"/>
  <c r="U438" i="7"/>
  <c r="U439" i="7"/>
  <c r="U440" i="7"/>
  <c r="U441" i="7"/>
  <c r="U442" i="7"/>
  <c r="U443" i="7"/>
  <c r="U444" i="7"/>
  <c r="U445" i="7"/>
  <c r="U446" i="7"/>
  <c r="U447" i="7"/>
  <c r="U448" i="7"/>
  <c r="U449" i="7"/>
  <c r="U450" i="7"/>
  <c r="U451" i="7"/>
  <c r="U452" i="7"/>
  <c r="U453" i="7"/>
  <c r="U454" i="7"/>
  <c r="U455" i="7"/>
  <c r="U456" i="7"/>
  <c r="U457" i="7"/>
  <c r="U458" i="7"/>
  <c r="U459" i="7"/>
  <c r="U460" i="7"/>
  <c r="U461" i="7"/>
  <c r="U462" i="7"/>
  <c r="U463" i="7"/>
  <c r="U464" i="7"/>
  <c r="U465" i="7"/>
  <c r="U466" i="7"/>
  <c r="U467" i="7"/>
  <c r="U468" i="7"/>
  <c r="U469" i="7"/>
  <c r="U470" i="7"/>
  <c r="U471" i="7"/>
  <c r="U472" i="7"/>
  <c r="U473" i="7"/>
  <c r="U474" i="7"/>
  <c r="U475" i="7"/>
  <c r="U476" i="7"/>
  <c r="U477" i="7"/>
  <c r="U478" i="7"/>
  <c r="U479" i="7"/>
  <c r="U480" i="7"/>
  <c r="U481" i="7"/>
  <c r="U482" i="7"/>
  <c r="U483" i="7"/>
  <c r="U484" i="7"/>
  <c r="U485" i="7"/>
  <c r="U486" i="7"/>
  <c r="U487" i="7"/>
  <c r="U488" i="7"/>
  <c r="U489" i="7"/>
  <c r="U490" i="7"/>
  <c r="U491" i="7"/>
  <c r="U492" i="7"/>
  <c r="U493" i="7"/>
  <c r="U494" i="7"/>
  <c r="U495" i="7"/>
  <c r="U496" i="7"/>
  <c r="U497" i="7"/>
  <c r="U498" i="7"/>
  <c r="U499" i="7"/>
  <c r="U500" i="7"/>
  <c r="U501" i="7"/>
  <c r="U502" i="7"/>
  <c r="U503" i="7"/>
  <c r="U504" i="7"/>
  <c r="U505" i="7"/>
  <c r="U506" i="7"/>
  <c r="U507" i="7"/>
  <c r="U508" i="7"/>
  <c r="U509" i="7"/>
  <c r="U510" i="7"/>
  <c r="U511" i="7"/>
  <c r="U512" i="7"/>
  <c r="U513" i="7"/>
  <c r="U514" i="7"/>
  <c r="U515" i="7"/>
  <c r="U516" i="7"/>
  <c r="U517" i="7"/>
  <c r="U518" i="7"/>
  <c r="U519" i="7"/>
  <c r="U520" i="7"/>
  <c r="U521" i="7"/>
  <c r="U522" i="7"/>
  <c r="U523" i="7"/>
  <c r="U524" i="7"/>
  <c r="U525" i="7"/>
  <c r="U526" i="7"/>
  <c r="U527" i="7"/>
  <c r="U528" i="7"/>
  <c r="U529" i="7"/>
  <c r="U530" i="7"/>
  <c r="U531" i="7"/>
  <c r="U532" i="7"/>
  <c r="U533" i="7"/>
  <c r="U534" i="7"/>
  <c r="U535" i="7"/>
  <c r="U536" i="7"/>
  <c r="U537" i="7"/>
  <c r="U538" i="7"/>
  <c r="U539" i="7"/>
  <c r="U540" i="7"/>
  <c r="U541" i="7"/>
  <c r="U542" i="7"/>
  <c r="U543" i="7"/>
  <c r="U544" i="7"/>
  <c r="U545" i="7"/>
  <c r="U546" i="7"/>
  <c r="U547" i="7"/>
  <c r="U548" i="7"/>
  <c r="U549" i="7"/>
  <c r="U550" i="7"/>
  <c r="U551" i="7"/>
  <c r="U552" i="7"/>
  <c r="U553" i="7"/>
  <c r="U554" i="7"/>
  <c r="U555" i="7"/>
  <c r="U556" i="7"/>
  <c r="U557" i="7"/>
  <c r="U558" i="7"/>
  <c r="U559" i="7"/>
  <c r="U560" i="7"/>
  <c r="U561" i="7"/>
  <c r="U562" i="7"/>
  <c r="U563" i="7"/>
  <c r="U564" i="7"/>
  <c r="U565" i="7"/>
  <c r="U566" i="7"/>
  <c r="U567" i="7"/>
  <c r="U568" i="7"/>
  <c r="U569" i="7"/>
  <c r="U570" i="7"/>
  <c r="U571" i="7"/>
  <c r="U572" i="7"/>
  <c r="U573" i="7"/>
  <c r="U574" i="7"/>
  <c r="U575" i="7"/>
  <c r="U576" i="7"/>
  <c r="U577" i="7"/>
  <c r="U578" i="7"/>
  <c r="U579" i="7"/>
  <c r="U580" i="7"/>
  <c r="U581" i="7"/>
  <c r="U582" i="7"/>
  <c r="U583" i="7"/>
  <c r="U584" i="7"/>
  <c r="U585" i="7"/>
  <c r="U586" i="7"/>
  <c r="U587" i="7"/>
  <c r="U588" i="7"/>
  <c r="U589" i="7"/>
  <c r="U590" i="7"/>
  <c r="U591" i="7"/>
  <c r="U592" i="7"/>
  <c r="U593" i="7"/>
  <c r="U594" i="7"/>
  <c r="U595" i="7"/>
  <c r="U596" i="7"/>
  <c r="U597" i="7"/>
  <c r="U598" i="7"/>
  <c r="U599" i="7"/>
  <c r="U600" i="7"/>
  <c r="U601" i="7"/>
  <c r="U602" i="7"/>
  <c r="U603" i="7"/>
  <c r="U604" i="7"/>
  <c r="U605" i="7"/>
  <c r="U606" i="7"/>
  <c r="U607" i="7"/>
  <c r="U608" i="7"/>
  <c r="U609" i="7"/>
  <c r="U610" i="7"/>
  <c r="U611" i="7"/>
  <c r="U612" i="7"/>
  <c r="U613" i="7"/>
  <c r="U614" i="7"/>
  <c r="U615" i="7"/>
  <c r="U616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T248" i="7"/>
  <c r="T249" i="7"/>
  <c r="T250" i="7"/>
  <c r="T251" i="7"/>
  <c r="T252" i="7"/>
  <c r="T253" i="7"/>
  <c r="T254" i="7"/>
  <c r="T255" i="7"/>
  <c r="T256" i="7"/>
  <c r="T257" i="7"/>
  <c r="T258" i="7"/>
  <c r="T259" i="7"/>
  <c r="T260" i="7"/>
  <c r="T261" i="7"/>
  <c r="T262" i="7"/>
  <c r="T263" i="7"/>
  <c r="T264" i="7"/>
  <c r="T265" i="7"/>
  <c r="T266" i="7"/>
  <c r="T267" i="7"/>
  <c r="T268" i="7"/>
  <c r="T269" i="7"/>
  <c r="T270" i="7"/>
  <c r="T271" i="7"/>
  <c r="T272" i="7"/>
  <c r="T273" i="7"/>
  <c r="T274" i="7"/>
  <c r="T275" i="7"/>
  <c r="T276" i="7"/>
  <c r="T277" i="7"/>
  <c r="T278" i="7"/>
  <c r="T279" i="7"/>
  <c r="T280" i="7"/>
  <c r="T281" i="7"/>
  <c r="T282" i="7"/>
  <c r="T283" i="7"/>
  <c r="T284" i="7"/>
  <c r="T285" i="7"/>
  <c r="T286" i="7"/>
  <c r="T287" i="7"/>
  <c r="T288" i="7"/>
  <c r="T289" i="7"/>
  <c r="T290" i="7"/>
  <c r="T291" i="7"/>
  <c r="T292" i="7"/>
  <c r="T293" i="7"/>
  <c r="T294" i="7"/>
  <c r="T295" i="7"/>
  <c r="T296" i="7"/>
  <c r="T297" i="7"/>
  <c r="T298" i="7"/>
  <c r="T299" i="7"/>
  <c r="T300" i="7"/>
  <c r="T301" i="7"/>
  <c r="T302" i="7"/>
  <c r="T303" i="7"/>
  <c r="T304" i="7"/>
  <c r="T305" i="7"/>
  <c r="T306" i="7"/>
  <c r="T307" i="7"/>
  <c r="T308" i="7"/>
  <c r="T309" i="7"/>
  <c r="T310" i="7"/>
  <c r="T311" i="7"/>
  <c r="T312" i="7"/>
  <c r="T313" i="7"/>
  <c r="T314" i="7"/>
  <c r="T315" i="7"/>
  <c r="T316" i="7"/>
  <c r="T317" i="7"/>
  <c r="T318" i="7"/>
  <c r="T319" i="7"/>
  <c r="T320" i="7"/>
  <c r="T321" i="7"/>
  <c r="T322" i="7"/>
  <c r="T323" i="7"/>
  <c r="T324" i="7"/>
  <c r="T325" i="7"/>
  <c r="T326" i="7"/>
  <c r="T327" i="7"/>
  <c r="T328" i="7"/>
  <c r="T329" i="7"/>
  <c r="T330" i="7"/>
  <c r="T331" i="7"/>
  <c r="T332" i="7"/>
  <c r="T333" i="7"/>
  <c r="T334" i="7"/>
  <c r="T335" i="7"/>
  <c r="T336" i="7"/>
  <c r="T337" i="7"/>
  <c r="T338" i="7"/>
  <c r="T339" i="7"/>
  <c r="T340" i="7"/>
  <c r="T341" i="7"/>
  <c r="T342" i="7"/>
  <c r="T343" i="7"/>
  <c r="T344" i="7"/>
  <c r="T345" i="7"/>
  <c r="T346" i="7"/>
  <c r="T347" i="7"/>
  <c r="T348" i="7"/>
  <c r="T349" i="7"/>
  <c r="T350" i="7"/>
  <c r="T351" i="7"/>
  <c r="T352" i="7"/>
  <c r="T353" i="7"/>
  <c r="T354" i="7"/>
  <c r="T355" i="7"/>
  <c r="T356" i="7"/>
  <c r="T357" i="7"/>
  <c r="T358" i="7"/>
  <c r="T359" i="7"/>
  <c r="T360" i="7"/>
  <c r="T361" i="7"/>
  <c r="T362" i="7"/>
  <c r="T363" i="7"/>
  <c r="T364" i="7"/>
  <c r="T365" i="7"/>
  <c r="T366" i="7"/>
  <c r="T367" i="7"/>
  <c r="T368" i="7"/>
  <c r="T369" i="7"/>
  <c r="T370" i="7"/>
  <c r="T371" i="7"/>
  <c r="T372" i="7"/>
  <c r="T373" i="7"/>
  <c r="T374" i="7"/>
  <c r="T375" i="7"/>
  <c r="T376" i="7"/>
  <c r="T377" i="7"/>
  <c r="T378" i="7"/>
  <c r="T379" i="7"/>
  <c r="T380" i="7"/>
  <c r="T381" i="7"/>
  <c r="T382" i="7"/>
  <c r="T383" i="7"/>
  <c r="T384" i="7"/>
  <c r="T385" i="7"/>
  <c r="T386" i="7"/>
  <c r="T387" i="7"/>
  <c r="T388" i="7"/>
  <c r="T389" i="7"/>
  <c r="T390" i="7"/>
  <c r="T391" i="7"/>
  <c r="T392" i="7"/>
  <c r="T393" i="7"/>
  <c r="T394" i="7"/>
  <c r="T395" i="7"/>
  <c r="T396" i="7"/>
  <c r="T397" i="7"/>
  <c r="T398" i="7"/>
  <c r="T399" i="7"/>
  <c r="T400" i="7"/>
  <c r="T401" i="7"/>
  <c r="T402" i="7"/>
  <c r="T403" i="7"/>
  <c r="T404" i="7"/>
  <c r="T405" i="7"/>
  <c r="T406" i="7"/>
  <c r="T407" i="7"/>
  <c r="T408" i="7"/>
  <c r="T409" i="7"/>
  <c r="T410" i="7"/>
  <c r="T411" i="7"/>
  <c r="T412" i="7"/>
  <c r="T413" i="7"/>
  <c r="T414" i="7"/>
  <c r="T415" i="7"/>
  <c r="T416" i="7"/>
  <c r="T417" i="7"/>
  <c r="T418" i="7"/>
  <c r="T419" i="7"/>
  <c r="T420" i="7"/>
  <c r="T421" i="7"/>
  <c r="T422" i="7"/>
  <c r="T423" i="7"/>
  <c r="T424" i="7"/>
  <c r="T425" i="7"/>
  <c r="T426" i="7"/>
  <c r="T427" i="7"/>
  <c r="T428" i="7"/>
  <c r="T429" i="7"/>
  <c r="T430" i="7"/>
  <c r="T431" i="7"/>
  <c r="T432" i="7"/>
  <c r="T433" i="7"/>
  <c r="T434" i="7"/>
  <c r="T435" i="7"/>
  <c r="T436" i="7"/>
  <c r="T437" i="7"/>
  <c r="T438" i="7"/>
  <c r="T439" i="7"/>
  <c r="T440" i="7"/>
  <c r="T441" i="7"/>
  <c r="T442" i="7"/>
  <c r="T443" i="7"/>
  <c r="T444" i="7"/>
  <c r="T445" i="7"/>
  <c r="T446" i="7"/>
  <c r="T447" i="7"/>
  <c r="T448" i="7"/>
  <c r="T449" i="7"/>
  <c r="T450" i="7"/>
  <c r="T451" i="7"/>
  <c r="T452" i="7"/>
  <c r="T453" i="7"/>
  <c r="T454" i="7"/>
  <c r="T455" i="7"/>
  <c r="T456" i="7"/>
  <c r="T457" i="7"/>
  <c r="T458" i="7"/>
  <c r="T459" i="7"/>
  <c r="T460" i="7"/>
  <c r="T461" i="7"/>
  <c r="T462" i="7"/>
  <c r="T463" i="7"/>
  <c r="T464" i="7"/>
  <c r="T465" i="7"/>
  <c r="T466" i="7"/>
  <c r="T467" i="7"/>
  <c r="T468" i="7"/>
  <c r="T469" i="7"/>
  <c r="T470" i="7"/>
  <c r="T471" i="7"/>
  <c r="T472" i="7"/>
  <c r="T473" i="7"/>
  <c r="T474" i="7"/>
  <c r="T475" i="7"/>
  <c r="T476" i="7"/>
  <c r="T477" i="7"/>
  <c r="T478" i="7"/>
  <c r="T479" i="7"/>
  <c r="T480" i="7"/>
  <c r="T481" i="7"/>
  <c r="T482" i="7"/>
  <c r="T483" i="7"/>
  <c r="T484" i="7"/>
  <c r="T485" i="7"/>
  <c r="T486" i="7"/>
  <c r="T487" i="7"/>
  <c r="T488" i="7"/>
  <c r="T489" i="7"/>
  <c r="T490" i="7"/>
  <c r="T491" i="7"/>
  <c r="T492" i="7"/>
  <c r="T493" i="7"/>
  <c r="T494" i="7"/>
  <c r="T495" i="7"/>
  <c r="T496" i="7"/>
  <c r="T497" i="7"/>
  <c r="T498" i="7"/>
  <c r="T499" i="7"/>
  <c r="T500" i="7"/>
  <c r="T501" i="7"/>
  <c r="T502" i="7"/>
  <c r="T503" i="7"/>
  <c r="T504" i="7"/>
  <c r="T505" i="7"/>
  <c r="T506" i="7"/>
  <c r="T507" i="7"/>
  <c r="T508" i="7"/>
  <c r="T509" i="7"/>
  <c r="T510" i="7"/>
  <c r="T511" i="7"/>
  <c r="T512" i="7"/>
  <c r="T513" i="7"/>
  <c r="T514" i="7"/>
  <c r="T515" i="7"/>
  <c r="T516" i="7"/>
  <c r="T517" i="7"/>
  <c r="T518" i="7"/>
  <c r="T519" i="7"/>
  <c r="T520" i="7"/>
  <c r="T521" i="7"/>
  <c r="T522" i="7"/>
  <c r="T523" i="7"/>
  <c r="T524" i="7"/>
  <c r="T525" i="7"/>
  <c r="T526" i="7"/>
  <c r="T527" i="7"/>
  <c r="T528" i="7"/>
  <c r="T529" i="7"/>
  <c r="T530" i="7"/>
  <c r="T531" i="7"/>
  <c r="T532" i="7"/>
  <c r="T533" i="7"/>
  <c r="T534" i="7"/>
  <c r="T535" i="7"/>
  <c r="T536" i="7"/>
  <c r="T537" i="7"/>
  <c r="T538" i="7"/>
  <c r="T539" i="7"/>
  <c r="T540" i="7"/>
  <c r="T541" i="7"/>
  <c r="T542" i="7"/>
  <c r="T543" i="7"/>
  <c r="T544" i="7"/>
  <c r="T545" i="7"/>
  <c r="T546" i="7"/>
  <c r="T547" i="7"/>
  <c r="T548" i="7"/>
  <c r="T549" i="7"/>
  <c r="T550" i="7"/>
  <c r="T551" i="7"/>
  <c r="T552" i="7"/>
  <c r="T553" i="7"/>
  <c r="T554" i="7"/>
  <c r="T555" i="7"/>
  <c r="T556" i="7"/>
  <c r="T557" i="7"/>
  <c r="T558" i="7"/>
  <c r="T559" i="7"/>
  <c r="T560" i="7"/>
  <c r="T561" i="7"/>
  <c r="T562" i="7"/>
  <c r="T563" i="7"/>
  <c r="T564" i="7"/>
  <c r="T565" i="7"/>
  <c r="T566" i="7"/>
  <c r="T567" i="7"/>
  <c r="T568" i="7"/>
  <c r="T569" i="7"/>
  <c r="T570" i="7"/>
  <c r="T571" i="7"/>
  <c r="T572" i="7"/>
  <c r="T573" i="7"/>
  <c r="T574" i="7"/>
  <c r="T575" i="7"/>
  <c r="T576" i="7"/>
  <c r="T577" i="7"/>
  <c r="T578" i="7"/>
  <c r="T579" i="7"/>
  <c r="T580" i="7"/>
  <c r="T581" i="7"/>
  <c r="T582" i="7"/>
  <c r="T583" i="7"/>
  <c r="T584" i="7"/>
  <c r="T585" i="7"/>
  <c r="T586" i="7"/>
  <c r="T587" i="7"/>
  <c r="T588" i="7"/>
  <c r="T589" i="7"/>
  <c r="T590" i="7"/>
  <c r="T591" i="7"/>
  <c r="T592" i="7"/>
  <c r="T593" i="7"/>
  <c r="T594" i="7"/>
  <c r="T595" i="7"/>
  <c r="T596" i="7"/>
  <c r="T597" i="7"/>
  <c r="T598" i="7"/>
  <c r="T599" i="7"/>
  <c r="T600" i="7"/>
  <c r="T601" i="7"/>
  <c r="T602" i="7"/>
  <c r="T603" i="7"/>
  <c r="T604" i="7"/>
  <c r="T605" i="7"/>
  <c r="T606" i="7"/>
  <c r="T607" i="7"/>
  <c r="T608" i="7"/>
  <c r="T609" i="7"/>
  <c r="T610" i="7"/>
  <c r="T611" i="7"/>
  <c r="T612" i="7"/>
  <c r="T613" i="7"/>
  <c r="T614" i="7"/>
  <c r="T615" i="7"/>
  <c r="T616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5" i="7"/>
  <c r="S206" i="7"/>
  <c r="S207" i="7"/>
  <c r="S208" i="7"/>
  <c r="S209" i="7"/>
  <c r="S210" i="7"/>
  <c r="S211" i="7"/>
  <c r="S212" i="7"/>
  <c r="S213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6" i="7"/>
  <c r="S227" i="7"/>
  <c r="S228" i="7"/>
  <c r="S229" i="7"/>
  <c r="S230" i="7"/>
  <c r="S231" i="7"/>
  <c r="S232" i="7"/>
  <c r="S233" i="7"/>
  <c r="S234" i="7"/>
  <c r="S235" i="7"/>
  <c r="S236" i="7"/>
  <c r="S237" i="7"/>
  <c r="S238" i="7"/>
  <c r="S239" i="7"/>
  <c r="S240" i="7"/>
  <c r="S241" i="7"/>
  <c r="S242" i="7"/>
  <c r="S243" i="7"/>
  <c r="S244" i="7"/>
  <c r="S245" i="7"/>
  <c r="S246" i="7"/>
  <c r="S247" i="7"/>
  <c r="S248" i="7"/>
  <c r="S249" i="7"/>
  <c r="S250" i="7"/>
  <c r="S251" i="7"/>
  <c r="S252" i="7"/>
  <c r="S253" i="7"/>
  <c r="S254" i="7"/>
  <c r="S255" i="7"/>
  <c r="S256" i="7"/>
  <c r="S257" i="7"/>
  <c r="S258" i="7"/>
  <c r="S259" i="7"/>
  <c r="S260" i="7"/>
  <c r="S261" i="7"/>
  <c r="S262" i="7"/>
  <c r="S263" i="7"/>
  <c r="S264" i="7"/>
  <c r="S265" i="7"/>
  <c r="S266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0" i="7"/>
  <c r="S281" i="7"/>
  <c r="S282" i="7"/>
  <c r="S283" i="7"/>
  <c r="S284" i="7"/>
  <c r="S285" i="7"/>
  <c r="S286" i="7"/>
  <c r="S287" i="7"/>
  <c r="S288" i="7"/>
  <c r="S289" i="7"/>
  <c r="S290" i="7"/>
  <c r="S291" i="7"/>
  <c r="S292" i="7"/>
  <c r="S293" i="7"/>
  <c r="S294" i="7"/>
  <c r="S295" i="7"/>
  <c r="S296" i="7"/>
  <c r="S297" i="7"/>
  <c r="S298" i="7"/>
  <c r="S299" i="7"/>
  <c r="S300" i="7"/>
  <c r="S301" i="7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S380" i="7"/>
  <c r="S381" i="7"/>
  <c r="S382" i="7"/>
  <c r="S383" i="7"/>
  <c r="S384" i="7"/>
  <c r="S385" i="7"/>
  <c r="S386" i="7"/>
  <c r="S387" i="7"/>
  <c r="S388" i="7"/>
  <c r="S389" i="7"/>
  <c r="S390" i="7"/>
  <c r="S391" i="7"/>
  <c r="S392" i="7"/>
  <c r="S393" i="7"/>
  <c r="S394" i="7"/>
  <c r="S395" i="7"/>
  <c r="S396" i="7"/>
  <c r="S397" i="7"/>
  <c r="S398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413" i="7"/>
  <c r="S414" i="7"/>
  <c r="S415" i="7"/>
  <c r="S416" i="7"/>
  <c r="S417" i="7"/>
  <c r="S418" i="7"/>
  <c r="S419" i="7"/>
  <c r="S420" i="7"/>
  <c r="S421" i="7"/>
  <c r="S422" i="7"/>
  <c r="S423" i="7"/>
  <c r="S424" i="7"/>
  <c r="S425" i="7"/>
  <c r="S426" i="7"/>
  <c r="S427" i="7"/>
  <c r="S428" i="7"/>
  <c r="S429" i="7"/>
  <c r="S430" i="7"/>
  <c r="S431" i="7"/>
  <c r="S432" i="7"/>
  <c r="S433" i="7"/>
  <c r="S434" i="7"/>
  <c r="S435" i="7"/>
  <c r="S436" i="7"/>
  <c r="S437" i="7"/>
  <c r="S438" i="7"/>
  <c r="S439" i="7"/>
  <c r="S440" i="7"/>
  <c r="S441" i="7"/>
  <c r="S442" i="7"/>
  <c r="S443" i="7"/>
  <c r="S444" i="7"/>
  <c r="S445" i="7"/>
  <c r="S446" i="7"/>
  <c r="S447" i="7"/>
  <c r="S448" i="7"/>
  <c r="S449" i="7"/>
  <c r="S450" i="7"/>
  <c r="S451" i="7"/>
  <c r="S452" i="7"/>
  <c r="S453" i="7"/>
  <c r="S454" i="7"/>
  <c r="S455" i="7"/>
  <c r="S456" i="7"/>
  <c r="S457" i="7"/>
  <c r="S458" i="7"/>
  <c r="S459" i="7"/>
  <c r="S460" i="7"/>
  <c r="S461" i="7"/>
  <c r="S462" i="7"/>
  <c r="S463" i="7"/>
  <c r="S464" i="7"/>
  <c r="S465" i="7"/>
  <c r="S466" i="7"/>
  <c r="S467" i="7"/>
  <c r="S468" i="7"/>
  <c r="S469" i="7"/>
  <c r="S470" i="7"/>
  <c r="S471" i="7"/>
  <c r="S472" i="7"/>
  <c r="S473" i="7"/>
  <c r="S474" i="7"/>
  <c r="S475" i="7"/>
  <c r="S476" i="7"/>
  <c r="S477" i="7"/>
  <c r="S478" i="7"/>
  <c r="S479" i="7"/>
  <c r="S480" i="7"/>
  <c r="S481" i="7"/>
  <c r="S482" i="7"/>
  <c r="S483" i="7"/>
  <c r="S484" i="7"/>
  <c r="S485" i="7"/>
  <c r="S486" i="7"/>
  <c r="S487" i="7"/>
  <c r="S488" i="7"/>
  <c r="S489" i="7"/>
  <c r="S490" i="7"/>
  <c r="S491" i="7"/>
  <c r="S492" i="7"/>
  <c r="S493" i="7"/>
  <c r="S494" i="7"/>
  <c r="S495" i="7"/>
  <c r="S496" i="7"/>
  <c r="S497" i="7"/>
  <c r="S498" i="7"/>
  <c r="S499" i="7"/>
  <c r="S500" i="7"/>
  <c r="S501" i="7"/>
  <c r="S502" i="7"/>
  <c r="S503" i="7"/>
  <c r="S504" i="7"/>
  <c r="S505" i="7"/>
  <c r="S506" i="7"/>
  <c r="S507" i="7"/>
  <c r="S508" i="7"/>
  <c r="S509" i="7"/>
  <c r="S510" i="7"/>
  <c r="S511" i="7"/>
  <c r="S512" i="7"/>
  <c r="S513" i="7"/>
  <c r="S514" i="7"/>
  <c r="S515" i="7"/>
  <c r="S516" i="7"/>
  <c r="S517" i="7"/>
  <c r="S518" i="7"/>
  <c r="S519" i="7"/>
  <c r="S520" i="7"/>
  <c r="S521" i="7"/>
  <c r="S522" i="7"/>
  <c r="S523" i="7"/>
  <c r="S524" i="7"/>
  <c r="S525" i="7"/>
  <c r="S526" i="7"/>
  <c r="S527" i="7"/>
  <c r="S528" i="7"/>
  <c r="S529" i="7"/>
  <c r="S530" i="7"/>
  <c r="S531" i="7"/>
  <c r="S532" i="7"/>
  <c r="S533" i="7"/>
  <c r="S534" i="7"/>
  <c r="S535" i="7"/>
  <c r="S536" i="7"/>
  <c r="S537" i="7"/>
  <c r="S538" i="7"/>
  <c r="S539" i="7"/>
  <c r="S540" i="7"/>
  <c r="S541" i="7"/>
  <c r="S542" i="7"/>
  <c r="S543" i="7"/>
  <c r="S544" i="7"/>
  <c r="S545" i="7"/>
  <c r="S546" i="7"/>
  <c r="S547" i="7"/>
  <c r="S548" i="7"/>
  <c r="S549" i="7"/>
  <c r="S550" i="7"/>
  <c r="S551" i="7"/>
  <c r="S552" i="7"/>
  <c r="S553" i="7"/>
  <c r="S554" i="7"/>
  <c r="S555" i="7"/>
  <c r="S556" i="7"/>
  <c r="S557" i="7"/>
  <c r="S558" i="7"/>
  <c r="S559" i="7"/>
  <c r="S560" i="7"/>
  <c r="S561" i="7"/>
  <c r="S562" i="7"/>
  <c r="S563" i="7"/>
  <c r="S564" i="7"/>
  <c r="S565" i="7"/>
  <c r="S566" i="7"/>
  <c r="S567" i="7"/>
  <c r="S568" i="7"/>
  <c r="S569" i="7"/>
  <c r="S570" i="7"/>
  <c r="S571" i="7"/>
  <c r="S572" i="7"/>
  <c r="S573" i="7"/>
  <c r="S574" i="7"/>
  <c r="S575" i="7"/>
  <c r="S576" i="7"/>
  <c r="S577" i="7"/>
  <c r="S578" i="7"/>
  <c r="S579" i="7"/>
  <c r="S580" i="7"/>
  <c r="S581" i="7"/>
  <c r="S582" i="7"/>
  <c r="S583" i="7"/>
  <c r="S584" i="7"/>
  <c r="S585" i="7"/>
  <c r="S586" i="7"/>
  <c r="S587" i="7"/>
  <c r="S588" i="7"/>
  <c r="S589" i="7"/>
  <c r="S590" i="7"/>
  <c r="S591" i="7"/>
  <c r="S592" i="7"/>
  <c r="S593" i="7"/>
  <c r="S594" i="7"/>
  <c r="S595" i="7"/>
  <c r="S596" i="7"/>
  <c r="S597" i="7"/>
  <c r="S598" i="7"/>
  <c r="S599" i="7"/>
  <c r="S600" i="7"/>
  <c r="S601" i="7"/>
  <c r="S602" i="7"/>
  <c r="S603" i="7"/>
  <c r="S604" i="7"/>
  <c r="S605" i="7"/>
  <c r="S606" i="7"/>
  <c r="S607" i="7"/>
  <c r="S608" i="7"/>
  <c r="S609" i="7"/>
  <c r="S610" i="7"/>
  <c r="S611" i="7"/>
  <c r="S612" i="7"/>
  <c r="S613" i="7"/>
  <c r="S614" i="7"/>
  <c r="S615" i="7"/>
  <c r="S616" i="7"/>
  <c r="W8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F3" i="7"/>
  <c r="E3" i="7"/>
  <c r="K98" i="6" l="1"/>
  <c r="K96" i="6"/>
  <c r="K75" i="6"/>
  <c r="K74" i="6"/>
  <c r="K72" i="6"/>
  <c r="K71" i="6"/>
  <c r="K30" i="6"/>
  <c r="K29" i="6"/>
  <c r="K26" i="6"/>
  <c r="I4" i="6" l="1"/>
  <c r="H4" i="6"/>
  <c r="J1" i="6" l="1"/>
  <c r="I1" i="6"/>
  <c r="H6" i="6" l="1"/>
  <c r="H124" i="6"/>
  <c r="H123" i="6"/>
  <c r="H122" i="6"/>
  <c r="H121" i="6"/>
  <c r="H120" i="6"/>
  <c r="H119" i="6"/>
  <c r="H118" i="6"/>
  <c r="H117" i="6"/>
  <c r="H112" i="6"/>
  <c r="H111" i="6"/>
  <c r="H110" i="6"/>
  <c r="H109" i="6"/>
  <c r="H108" i="6"/>
  <c r="H107" i="6"/>
  <c r="H106" i="6"/>
  <c r="H103" i="6"/>
  <c r="H102" i="6"/>
  <c r="H101" i="6"/>
  <c r="H97" i="6"/>
  <c r="H95" i="6"/>
  <c r="H94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3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5" i="6"/>
  <c r="H34" i="6"/>
  <c r="H33" i="6"/>
  <c r="H32" i="6"/>
  <c r="H31" i="6"/>
  <c r="H28" i="6"/>
  <c r="H27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I119" i="6"/>
  <c r="I118" i="6"/>
  <c r="I117" i="6"/>
  <c r="I112" i="6"/>
  <c r="I111" i="6"/>
  <c r="I110" i="6"/>
  <c r="I109" i="6"/>
  <c r="I108" i="6"/>
  <c r="I107" i="6"/>
  <c r="I106" i="6"/>
  <c r="I103" i="6"/>
  <c r="I102" i="6"/>
  <c r="I101" i="6"/>
  <c r="I97" i="6"/>
  <c r="I95" i="6"/>
  <c r="I94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3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5" i="6"/>
  <c r="I34" i="6"/>
  <c r="I33" i="6"/>
  <c r="I32" i="6"/>
  <c r="I31" i="6"/>
  <c r="I28" i="6"/>
  <c r="I27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124" i="6"/>
  <c r="I123" i="6"/>
  <c r="I122" i="6"/>
  <c r="I121" i="6"/>
  <c r="I120" i="6"/>
  <c r="H98" i="6"/>
  <c r="H96" i="6"/>
  <c r="H75" i="6"/>
  <c r="H74" i="6"/>
  <c r="H72" i="6"/>
  <c r="H71" i="6"/>
  <c r="H99" i="6" l="1"/>
  <c r="H104" i="6"/>
  <c r="H113" i="6"/>
  <c r="H36" i="6"/>
  <c r="J6" i="6"/>
  <c r="K6" i="6" s="1"/>
  <c r="H125" i="6"/>
  <c r="H90" i="6"/>
  <c r="I74" i="6"/>
  <c r="I75" i="6"/>
  <c r="I71" i="6"/>
  <c r="I72" i="6"/>
  <c r="I98" i="6"/>
  <c r="I96" i="6"/>
  <c r="H92" i="6" l="1"/>
  <c r="H115" i="6" s="1"/>
  <c r="H127" i="6" s="1"/>
  <c r="I90" i="6"/>
  <c r="I36" i="6" l="1"/>
  <c r="I113" i="6" l="1"/>
  <c r="I104" i="6"/>
  <c r="I125" i="6"/>
  <c r="I99" i="6"/>
  <c r="I92" i="6" l="1"/>
  <c r="I115" i="6" s="1"/>
  <c r="I127" i="6" s="1"/>
  <c r="J121" i="6" l="1"/>
  <c r="K121" i="6" s="1"/>
  <c r="J101" i="6"/>
  <c r="K101" i="6" s="1"/>
  <c r="J111" i="6"/>
  <c r="K111" i="6" s="1"/>
  <c r="J42" i="6"/>
  <c r="K42" i="6" s="1"/>
  <c r="J48" i="6"/>
  <c r="K48" i="6" s="1"/>
  <c r="J69" i="6"/>
  <c r="K69" i="6" s="1"/>
  <c r="J78" i="6"/>
  <c r="K78" i="6" s="1"/>
  <c r="J108" i="6"/>
  <c r="K108" i="6" s="1"/>
  <c r="J86" i="6"/>
  <c r="K86" i="6" s="1"/>
  <c r="J9" i="6"/>
  <c r="K9" i="6" s="1"/>
  <c r="J61" i="6"/>
  <c r="K61" i="6" s="1"/>
  <c r="J109" i="6"/>
  <c r="K109" i="6" s="1"/>
  <c r="J15" i="6"/>
  <c r="K15" i="6" s="1"/>
  <c r="J18" i="6"/>
  <c r="K18" i="6" s="1"/>
  <c r="J68" i="6"/>
  <c r="K68" i="6" s="1"/>
  <c r="J46" i="6"/>
  <c r="K46" i="6" s="1"/>
  <c r="J55" i="6"/>
  <c r="K55" i="6" s="1"/>
  <c r="J38" i="6"/>
  <c r="K38" i="6" s="1"/>
  <c r="J66" i="6"/>
  <c r="K66" i="6" s="1"/>
  <c r="J88" i="6"/>
  <c r="K88" i="6" s="1"/>
  <c r="J103" i="6"/>
  <c r="K103" i="6" s="1"/>
  <c r="J51" i="6"/>
  <c r="K51" i="6" s="1"/>
  <c r="J27" i="6"/>
  <c r="K27" i="6" s="1"/>
  <c r="J45" i="6"/>
  <c r="K45" i="6" s="1"/>
  <c r="J33" i="6"/>
  <c r="K33" i="6" s="1"/>
  <c r="J60" i="6"/>
  <c r="K60" i="6" s="1"/>
  <c r="J77" i="6"/>
  <c r="K77" i="6" s="1"/>
  <c r="J59" i="6"/>
  <c r="K59" i="6" s="1"/>
  <c r="J82" i="6"/>
  <c r="K82" i="6" s="1"/>
  <c r="J52" i="6"/>
  <c r="K52" i="6" s="1"/>
  <c r="J110" i="6"/>
  <c r="K110" i="6" s="1"/>
  <c r="J62" i="6"/>
  <c r="K62" i="6" s="1"/>
  <c r="J120" i="6"/>
  <c r="K120" i="6" s="1"/>
  <c r="J40" i="6"/>
  <c r="K40" i="6" s="1"/>
  <c r="J20" i="6"/>
  <c r="K20" i="6" s="1"/>
  <c r="J76" i="6"/>
  <c r="K76" i="6" s="1"/>
  <c r="J87" i="6"/>
  <c r="K87" i="6" s="1"/>
  <c r="J106" i="6"/>
  <c r="K106" i="6" s="1"/>
  <c r="J22" i="6"/>
  <c r="K22" i="6" s="1"/>
  <c r="J35" i="6"/>
  <c r="K35" i="6" s="1"/>
  <c r="J32" i="6"/>
  <c r="K32" i="6" s="1"/>
  <c r="J70" i="6"/>
  <c r="K70" i="6" s="1"/>
  <c r="J63" i="6"/>
  <c r="K63" i="6" s="1"/>
  <c r="J43" i="6"/>
  <c r="K43" i="6" s="1"/>
  <c r="J21" i="6"/>
  <c r="K21" i="6" s="1"/>
  <c r="J64" i="6"/>
  <c r="K64" i="6" s="1"/>
  <c r="J122" i="6"/>
  <c r="K122" i="6" s="1"/>
  <c r="J24" i="6"/>
  <c r="K24" i="6" s="1"/>
  <c r="J23" i="6"/>
  <c r="K23" i="6" s="1"/>
  <c r="J34" i="6"/>
  <c r="K34" i="6" s="1"/>
  <c r="J8" i="6"/>
  <c r="K8" i="6" s="1"/>
  <c r="J17" i="6"/>
  <c r="K17" i="6" s="1"/>
  <c r="J16" i="6"/>
  <c r="K16" i="6" s="1"/>
  <c r="J14" i="6"/>
  <c r="K14" i="6" s="1"/>
  <c r="J94" i="6"/>
  <c r="K94" i="6" s="1"/>
  <c r="J84" i="6"/>
  <c r="K84" i="6" s="1"/>
  <c r="J54" i="6"/>
  <c r="K54" i="6" s="1"/>
  <c r="J47" i="6"/>
  <c r="K47" i="6" s="1"/>
  <c r="J12" i="6"/>
  <c r="K12" i="6" s="1"/>
  <c r="J19" i="6"/>
  <c r="K19" i="6" s="1"/>
  <c r="J50" i="6"/>
  <c r="K50" i="6" s="1"/>
  <c r="J57" i="6"/>
  <c r="K57" i="6" s="1"/>
  <c r="J49" i="6"/>
  <c r="K49" i="6" s="1"/>
  <c r="J44" i="6"/>
  <c r="K44" i="6" s="1"/>
  <c r="J10" i="6"/>
  <c r="K10" i="6" s="1"/>
  <c r="J41" i="6"/>
  <c r="K41" i="6" s="1"/>
  <c r="J13" i="6"/>
  <c r="K13" i="6" s="1"/>
  <c r="J85" i="6"/>
  <c r="K85" i="6" s="1"/>
  <c r="J53" i="6"/>
  <c r="K53" i="6" s="1"/>
  <c r="J117" i="6"/>
  <c r="K117" i="6" s="1"/>
  <c r="J124" i="6"/>
  <c r="K124" i="6" s="1"/>
  <c r="J31" i="6"/>
  <c r="K31" i="6" s="1"/>
  <c r="J119" i="6"/>
  <c r="K119" i="6" s="1"/>
  <c r="J56" i="6"/>
  <c r="K56" i="6" s="1"/>
  <c r="J58" i="6"/>
  <c r="K58" i="6" s="1"/>
  <c r="J11" i="6"/>
  <c r="K11" i="6" s="1"/>
  <c r="J81" i="6"/>
  <c r="K81" i="6" s="1"/>
  <c r="J89" i="6"/>
  <c r="K89" i="6" s="1"/>
  <c r="J67" i="6"/>
  <c r="K67" i="6" s="1"/>
  <c r="J65" i="6"/>
  <c r="K65" i="6" s="1"/>
  <c r="J83" i="6"/>
  <c r="K83" i="6" s="1"/>
  <c r="J112" i="6"/>
  <c r="K112" i="6" s="1"/>
  <c r="J123" i="6"/>
  <c r="K123" i="6" s="1"/>
  <c r="J73" i="6" l="1"/>
  <c r="K73" i="6" s="1"/>
  <c r="J95" i="6"/>
  <c r="K95" i="6" s="1"/>
  <c r="J79" i="6"/>
  <c r="K79" i="6" s="1"/>
  <c r="J104" i="6"/>
  <c r="K104" i="6" s="1"/>
  <c r="J102" i="6"/>
  <c r="K102" i="6" s="1"/>
  <c r="J80" i="6"/>
  <c r="K80" i="6" s="1"/>
  <c r="J97" i="6"/>
  <c r="K97" i="6" s="1"/>
  <c r="J125" i="6"/>
  <c r="K125" i="6" s="1"/>
  <c r="J118" i="6"/>
  <c r="K118" i="6" s="1"/>
  <c r="J28" i="6"/>
  <c r="K28" i="6" s="1"/>
  <c r="J25" i="6"/>
  <c r="K25" i="6" s="1"/>
  <c r="J39" i="6"/>
  <c r="K39" i="6" s="1"/>
  <c r="J90" i="6"/>
  <c r="K90" i="6" s="1"/>
  <c r="J7" i="6"/>
  <c r="K7" i="6" s="1"/>
  <c r="J113" i="6"/>
  <c r="K113" i="6" s="1"/>
  <c r="J107" i="6"/>
  <c r="K107" i="6" s="1"/>
  <c r="J36" i="6" l="1"/>
  <c r="K36" i="6" s="1"/>
  <c r="J99" i="6"/>
  <c r="K99" i="6" s="1"/>
  <c r="J92" i="6" l="1"/>
  <c r="K92" i="6" s="1"/>
  <c r="J127" i="6" l="1"/>
  <c r="K127" i="6" s="1"/>
  <c r="J115" i="6"/>
  <c r="K115" i="6" s="1"/>
</calcChain>
</file>

<file path=xl/sharedStrings.xml><?xml version="1.0" encoding="utf-8"?>
<sst xmlns="http://schemas.openxmlformats.org/spreadsheetml/2006/main" count="2099" uniqueCount="1457">
  <si>
    <t/>
  </si>
  <si>
    <t>MOVIMENTI</t>
  </si>
  <si>
    <t>Valore Anno N</t>
  </si>
  <si>
    <t>ZZ9999 (RISULTATO DI ESERCIZIO)</t>
  </si>
  <si>
    <t>XA0000 (Risultato prima delle imposte (A - B +/- C +/- D +/- E))</t>
  </si>
  <si>
    <t>AZ9999 (Totale valore della produzione (A))</t>
  </si>
  <si>
    <t>AA0010 (A.1)  Contributi in c/esercizio)</t>
  </si>
  <si>
    <t>AA0020 (A.1.A)  Contributi da Regione o Prov. Aut. per quota F.S. regionale)</t>
  </si>
  <si>
    <t>AA0030 (A.1.A.1)  da Regione o Prov. Aut. per quota F.S. regionale indistinto)</t>
  </si>
  <si>
    <t>AA0040 (A.1.A.2)  da Regione o Prov. Aut. per quota F.S. regionale vincolato)</t>
  </si>
  <si>
    <t>AA0050 (A.1.B)  Contributi c/esercizio (extra fondo))</t>
  </si>
  <si>
    <t>AA0060 (A.1.B.1)  da Regione o Prov. Aut. (extra fondo))</t>
  </si>
  <si>
    <t>AA0070 (A.1.B.1.1)  Contributi da Regione o Prov. Aut. (extra fondo) vincolati)</t>
  </si>
  <si>
    <t>AA0080 (A.1.B.1.2)  Contributi da Regione o Prov. Aut. (extra fondo) - Risorse aggiuntive da bilancio regionale a titolo di copertura LEA)</t>
  </si>
  <si>
    <t>AA0090 (A.1.B.1.3)  Contributi da Regione o Prov. Aut. (extra fondo) - Risorse aggiuntive da bilancio regionale a titolo di copertura extra LEA)</t>
  </si>
  <si>
    <t>AA0100 (A.1.B.1.4)  Contributi da Regione o Prov. Aut. (extra fondo) - Altro)</t>
  </si>
  <si>
    <t>AA0110 (A.1.B.2)  Contributi da Aziende sanitarie pubbliche della Regione o Prov. Aut. (extra fondo))</t>
  </si>
  <si>
    <t>AA0120 (A.1.B.2.1)  Contributi da Aziende sanitarie pubbliche della Regione o Prov. Aut. (extra fondo) vincolati)</t>
  </si>
  <si>
    <t>AA0130 (A.1.B.2.2)  Contributi da Aziende sanitarie pubbliche della Regione o Prov. Aut. (extra fondo) altro)</t>
  </si>
  <si>
    <t>AA0140 (A.1.B.3)  Contributi da altri soggetti pubblici (extra fondo))</t>
  </si>
  <si>
    <t>AA0180 (A.1.C)  Contributi c/esercizio per ricerca)</t>
  </si>
  <si>
    <t>AA0190 (A.1.C.1)  Contributi da Ministero della Salute per ricerca corrente)</t>
  </si>
  <si>
    <t>AA0200 (A.1.C.2)  Contributi da Ministero della Salute per ricerca finalizzata)</t>
  </si>
  <si>
    <t>AA0210 (A.1.C.3)  Contributi da Regione ed altri soggetti pubblici per ricerca)</t>
  </si>
  <si>
    <t>AA0220 (A.1.C.4)  Contributi da privati per ricerca)</t>
  </si>
  <si>
    <t>AA0230 (A.1.D)  Contributi c/esercizio da privati)</t>
  </si>
  <si>
    <t>AA0240 (A.2)  Rettifica contributi c/esercizio per destinazione ad investimenti)</t>
  </si>
  <si>
    <t>AA0250 (A.2.A)  Rettifica contributi in c/esercizio per destinazione ad investimenti - da Regione o Prov. Aut. per quota F.S. regionale)</t>
  </si>
  <si>
    <t>AA0260 (A.2.B)  Rettifica contributi in c/esercizio per destinazione ad investimenti - altri contributi)</t>
  </si>
  <si>
    <t>AA0270 (A.3) Utilizzo fondi per quote inutilizzate contributi vincolati di esercizi precedenti)</t>
  </si>
  <si>
    <t>AA0320 (A.4)  Ricavi per prestazioni sanitarie e sociosanitarie a rilevanza sanitaria)</t>
  </si>
  <si>
    <t>AA0330 (A.4.A)  Ricavi per prestazioni sanitarie e sociosanitarie a rilevanza sanitaria erogate a soggetti pubblici)</t>
  </si>
  <si>
    <t>AA0340 (A.4.A.1)  Ricavi per prestaz. sanitarie  e sociosanitarie a rilevanza sanitaria erogate ad Aziende sanitarie pubbliche della Regione)</t>
  </si>
  <si>
    <t>AA0350 (A.4.A.1.1) Prestazioni di ricovero)</t>
  </si>
  <si>
    <t>AA0360 (A.4.A.1.2) Prestazioni di specialistica ambulatoriale)</t>
  </si>
  <si>
    <t>AA0440 (A.4.A.2)   Ricavi per prestaz. sanitarie e sociosanitarie a rilevanza sanitaria erogate ad altri soggetti pubblici)</t>
  </si>
  <si>
    <t>AA0450 (A.4.A.3)   Ricavi per prestaz. sanitarie e sociosanitarie a rilevanza sanitaria erogate a soggetti pubblici Extraregione)</t>
  </si>
  <si>
    <t>AA0460 (A.4.A.3.1) Prestazioni di ricovero)</t>
  </si>
  <si>
    <t>AA0470 (A.4.A.3.2) Prestazioni ambulatoriali)</t>
  </si>
  <si>
    <t>AA0610 (A.4.B)  Ricavi per prestazioni sanitarie e sociosanitarie a rilevanza sanitaria erogate da privati v/residenti Extraregione in compensazione (mobilità attiva))</t>
  </si>
  <si>
    <t>AA0620 (A.4.B.1)  Prestazioni di ricovero da priv. Extraregione in compensazione (mobilità attiva))</t>
  </si>
  <si>
    <t>AA0630 (A.4.B.2)  Prestazioni ambulatoriali da priv. Extraregione in compensazione  (mobilità attiva))</t>
  </si>
  <si>
    <t>AA0660 (A.4.C)  Ricavi per prestazioni sanitarie e sociosanitarie a rilevanza sanitaria erogate a privati)</t>
  </si>
  <si>
    <t>AA0670 (A.4.D)  Ricavi per prestazioni sanitarie erogate in regime di intramoenia)</t>
  </si>
  <si>
    <t>AA0680 (A.4.D.1)  Ricavi per prestazioni sanitarie intramoenia - Area ospedaliera)</t>
  </si>
  <si>
    <t>AA0690 (A.4.D.2)  Ricavi per prestazioni sanitarie intramoenia - Area specialistica)</t>
  </si>
  <si>
    <t>AA0700 (A.4.D.3)  Ricavi per prestazioni sanitarie intramoenia - Area sanità pubblica)</t>
  </si>
  <si>
    <t>AA0710 (A.4.D.4)  Ricavi per prestazioni sanitarie intramoenia - Consulenze (ex art. 55 c.1 lett. c), d) ed ex art. 57-58))</t>
  </si>
  <si>
    <t>AA0720 (A.4.D.5)  Ricavi per prestazioni sanitarie intramoenia - Consulenze (ex art. 55 c.1 lett. c), d) ed ex art. 57-58) (Aziende sanitarie pubbliche della Regione))</t>
  </si>
  <si>
    <t>AA0730 (A.4.D.6)  Ricavi per prestazioni sanitarie intramoenia - Altro)</t>
  </si>
  <si>
    <t>AA0740 (A.4.D.7)  Ricavi per prestazioni sanitarie intramoenia - Altro (Aziende sanitarie pubbliche della Regione))</t>
  </si>
  <si>
    <t>AA0750 (A.5) Concorsi, recuperi e rimborsi)</t>
  </si>
  <si>
    <t>AA0760 (A.5.A) Rimborsi assicurativi)</t>
  </si>
  <si>
    <t>AA0770 (A.5.B) Concorsi, recuperi e rimborsi da Regione)</t>
  </si>
  <si>
    <t>AA0780 (A.5.B.1) Rimborso degli oneri stipendiali del personale dell'azienda in posizione di comando presso la Regione)</t>
  </si>
  <si>
    <t>AA0790 (A.5.B.2) Altri concorsi, recuperi e rimborsi da parte della Regione)</t>
  </si>
  <si>
    <t>AA0800 (A.5.C) Concorsi, recuperi e rimborsi da Aziende sanitarie pubbliche della Regione)</t>
  </si>
  <si>
    <t>AA0810 (A.5.C.1) Rimborso degli oneri stipendiali del personale dipendente dell'azienda in posizione di comando presso Aziende sanitarie pubbliche della Regione)</t>
  </si>
  <si>
    <t>AA0820 (A.5.C.2) Rimborsi per acquisto beni da parte di Aziende sanitarie pubbliche della Regione)</t>
  </si>
  <si>
    <t>AA0830 (A.5.C.3) Altri concorsi, recuperi e rimborsi da parte di Aziende sanitarie pubbliche della Regione)</t>
  </si>
  <si>
    <t>AA0840 (A.5.D) Concorsi, recuperi e rimborsi da altri soggetti pubblici)</t>
  </si>
  <si>
    <t>AA0850 (A.5.D.1) Rimborso degli oneri stipendiali del personale dipendente dell'azienda in posizione di comando presso altri soggetti pubblici)</t>
  </si>
  <si>
    <t>AA0860 (A.5.D.2) Rimborsi per acquisto beni da parte di altri soggetti pubblici)</t>
  </si>
  <si>
    <t>AA0870 (A.5.D.3) Altri concorsi, recuperi e rimborsi da parte di altri soggetti pubblici)</t>
  </si>
  <si>
    <t>AA0880 (A.5.E) Concorsi, recuperi e rimborsi da privati)</t>
  </si>
  <si>
    <t>AA0890 (A.5.E.1) Rimborso da aziende farmaceutiche per Pay back)</t>
  </si>
  <si>
    <t>AA0900 (A.5.E.1.1) Pay-back per il superamento del tetto della spesa farmaceutica territoriale)</t>
  </si>
  <si>
    <t>AA0910 (A.5.E.1.2) Pay-back per superamento del tetto della spesa farmaceutica ospedaliera)</t>
  </si>
  <si>
    <t>AA0920 (A.5.E.1.3) Ulteriore Pay-back)</t>
  </si>
  <si>
    <t>AA0940 (A.6)  Compartecipazione alla spesa per prestazioni sanitarie (Ticket))</t>
  </si>
  <si>
    <t>AA0950 (A.6.A)  Compartecipazione alla spesa per prestazioni sanitarie - Ticket sulle prestazioni di specialistica ambulatoriale)</t>
  </si>
  <si>
    <t>AA0960 (A.6.B)  Compartecipazione alla spesa per prestazioni sanitarie - Ticket sul pronto soccorso)</t>
  </si>
  <si>
    <t>AA0970 (A.6.C)  Compartecipazione alla spesa per prestazioni sanitarie (Ticket) - Altro)</t>
  </si>
  <si>
    <t>AA0980 (A.7)  Quota contributi c/capitale imputata all'esercizio)</t>
  </si>
  <si>
    <t>AA0990 (A.7.A) Quota imputata all'esercizio dei finanziamenti per investimenti dallo Stato)</t>
  </si>
  <si>
    <t>AA1000 (A.7.B)  Quota imputata all'esercizio dei finanziamenti per investimenti da Regione)</t>
  </si>
  <si>
    <t>AA1010 (A.7.C)  Quota imputata all'esercizio dei finanziamenti per beni di prima dotazione)</t>
  </si>
  <si>
    <t>AA1020 (A.7.D) Quota imputata all'esercizio dei contributi in c/ esercizio FSR destinati ad investimenti)</t>
  </si>
  <si>
    <t>AA1030 (A.7.E) Quota imputata all'esercizio degli altri contributi in c/ esercizio destinati ad investimenti)</t>
  </si>
  <si>
    <t>AA1040 (A.7.F) Quota imputata all'esercizio di altre poste del patrimonio netto)</t>
  </si>
  <si>
    <t>AA1050 (A.8)  Incrementi delle immobilizzazioni per lavori interni)</t>
  </si>
  <si>
    <t>AA1060 (A.9) Altri ricavi e proventi)</t>
  </si>
  <si>
    <t>AA1070 (A.9.A) Ricavi per prestazioni non sanitarie)</t>
  </si>
  <si>
    <t>AA1080 (A.9.B) Fitti attivi ed altri proventi da attività immobiliari)</t>
  </si>
  <si>
    <t>AA1090 (A.9.C) Altri proventi diversi)</t>
  </si>
  <si>
    <t>BZ9999 (Totale costi della produzione (B))</t>
  </si>
  <si>
    <t>BA0010 (B.1)  Acquisti di beni)</t>
  </si>
  <si>
    <t>BA0020 (B.1.A)  Acquisti di beni sanitari)</t>
  </si>
  <si>
    <t>BA0030 (B.1.A.1)  Prodotti farmaceutici ed emoderivati)</t>
  </si>
  <si>
    <t>BA0040 (B.1.A.1.1) Medicinali con AIC, ad eccezione di vaccini ed emoderivati di produzione regionale)</t>
  </si>
  <si>
    <t>BA0050 (B.1.A.1.2) Medicinali senza AIC)</t>
  </si>
  <si>
    <t>BA0070 (B.1.A.2)  Sangue ed emocomponenti)</t>
  </si>
  <si>
    <t>BA0080 (B.1.A.2.1) da pubblico (Aziende sanitarie pubbliche della Regione) – Mobilità intraregionale)</t>
  </si>
  <si>
    <t>BA0090 (B.1.A.2.2) da pubblico (Aziende sanitarie pubbliche extra Regione) – Mobilità extraregionale)</t>
  </si>
  <si>
    <t>BA0100 (B.1.A.2.3) da altri soggetti)</t>
  </si>
  <si>
    <t>BA0210 (B.1.A.3) Dispositivi medici)</t>
  </si>
  <si>
    <t>BA0220 (B.1.A.3.1)  Dispositivi medici)</t>
  </si>
  <si>
    <t>BA0230 (B.1.A.3.2)  Dispositivi medici impiantabili attivi)</t>
  </si>
  <si>
    <t>BA0240 (B.1.A.3.3)  Dispositivi medico diagnostici in vitro (IVD))</t>
  </si>
  <si>
    <t>BA0250 (B.1.A.4)  Prodotti dietetici)</t>
  </si>
  <si>
    <t>BA0260 (B.1.A.5)  Materiali per la profilassi (vaccini))</t>
  </si>
  <si>
    <t>BA0270 (B.1.A.6)  Prodotti chimici)</t>
  </si>
  <si>
    <t>BA0280 (B.1.A.7)  Materiali e prodotti per uso veterinario)</t>
  </si>
  <si>
    <t>BA0290 (B.1.A.8)  Altri beni e prodotti sanitari)</t>
  </si>
  <si>
    <t>BA0300 (B.1.A.9)  Beni e prodotti sanitari da Aziende sanitarie pubbliche della Regione)</t>
  </si>
  <si>
    <t>BA0310 (B.1.B)  Acquisti di beni non sanitari)</t>
  </si>
  <si>
    <t>BA0320 (B.1.B.1)  Prodotti alimentari)</t>
  </si>
  <si>
    <t>BA0330 (B.1.B.2)  Materiali di guardaroba, di pulizia e di convivenza in genere)</t>
  </si>
  <si>
    <t>BA0340 (B.1.B.3)  Combustibili, carburanti e lubrificanti)</t>
  </si>
  <si>
    <t>BA0350 (B.1.B.4)  Supporti informatici e cancelleria)</t>
  </si>
  <si>
    <t>BA0360 (B.1.B.5)  Materiale per la manutenzione)</t>
  </si>
  <si>
    <t>BA0370 (B.1.B.6)  Altri beni e prodotti non sanitari)</t>
  </si>
  <si>
    <t>BA0380 (B.1.B.7)  Beni e prodotti non sanitari da Aziende sanitarie pubbliche della Regione)</t>
  </si>
  <si>
    <t>BA0390 (B.2)  Acquisti di servizi)</t>
  </si>
  <si>
    <t>BA0400 (B.2.A)   Acquisti servizi sanitari)</t>
  </si>
  <si>
    <t>BA0410 (B.2.A.1)   Acquisti servizi sanitari per medicina di base)</t>
  </si>
  <si>
    <t>BA0420 (B.2.A.1.1) - da convenzione)</t>
  </si>
  <si>
    <t>BA0430 (B.2.A.1.1.A) Costi per assistenza MMG)</t>
  </si>
  <si>
    <t>BA0440 (B.2.A.1.1.B) Costi per assistenza PLS)</t>
  </si>
  <si>
    <t>BA0450 (B.2.A.1.1.C) Costi per assistenza Continuità assistenziale)</t>
  </si>
  <si>
    <t>BA0460 (B.2.A.1.1.D) Altro (medicina dei servizi, psicologi, medici 118, ecc))</t>
  </si>
  <si>
    <t>BA0470 (B.2.A.1.2) - da pubblico (Aziende sanitarie pubbliche della Regione) - Mobilità intraregionale)</t>
  </si>
  <si>
    <t>BA0480 (B.2.A.1.3) - da pubblico (Aziende sanitarie pubbliche Extraregione) - Mobilità extraregionale)</t>
  </si>
  <si>
    <t>BA0490 (B.2.A.2)   Acquisti servizi sanitari per farmaceutica)</t>
  </si>
  <si>
    <t>BA0500 (B.2.A.2.1) - da convenzione)</t>
  </si>
  <si>
    <t>BA0510 (B.2.A.2.2) - da pubblico (Aziende sanitarie pubbliche della Regione)- Mobilità intraregionale)</t>
  </si>
  <si>
    <t>BA0520 (B.2.A.2.3) - da pubblico (Extraregione))</t>
  </si>
  <si>
    <t>BA0530 (B.2.A.3)   Acquisti servizi sanitari per assistenza specialistica ambulatoriale)</t>
  </si>
  <si>
    <t>BA0540 (B.2.A.3.1) - da pubblico (Aziende sanitarie pubbliche della Regione))</t>
  </si>
  <si>
    <t>BA0640 (B.2.A.4)   Acquisti servizi sanitari per assistenza riabilitativa)</t>
  </si>
  <si>
    <t>BA0650 (B.2.A.4.1) - da pubblico (Aziende sanitarie pubbliche della Regione))</t>
  </si>
  <si>
    <t>BA0660 (B.2.A.4.2) - da pubblico (altri soggetti pubbl. della Regione))</t>
  </si>
  <si>
    <t>BA0670 (B.2.A.4.3) - da pubblico (Extraregione) non soggetti a compensazione)</t>
  </si>
  <si>
    <t>BA0680 (B.2.A.4.4) - da privato (intraregionale))</t>
  </si>
  <si>
    <t>BA0690 (B.2.A.4.5) - da privato (extraregionale))</t>
  </si>
  <si>
    <t>BA0700 (B.2.A.5)   Acquisti servizi sanitari per assistenza integrativa)</t>
  </si>
  <si>
    <t>BA0710 (B.2.A.5.1) - da pubblico (Aziende sanitarie pubbliche della Regione))</t>
  </si>
  <si>
    <t>BA0720 (B.2.A.5.2) - da pubblico (altri soggetti pubbl. della Regione))</t>
  </si>
  <si>
    <t>BA0730 (B.2.A.5.3) - da pubblico (Extraregione))</t>
  </si>
  <si>
    <t>BA0740 (B.2.A.5.4) - da privato)</t>
  </si>
  <si>
    <t>BA0750 (B.2.A.6)   Acquisti servizi sanitari per assistenza protesica)</t>
  </si>
  <si>
    <t>BA0760 (B.2.A.6.1) - da pubblico (Aziende sanitarie pubbliche della Regione))</t>
  </si>
  <si>
    <t>BA0770 (B.2.A.6.2) - da pubblico (altri soggetti pubbl. della Regione))</t>
  </si>
  <si>
    <t>BA0780 (B.2.A.6.3) - da pubblico (Extraregione))</t>
  </si>
  <si>
    <t>BA0790 (B.2.A.6.4) - da privato)</t>
  </si>
  <si>
    <t>BA0800 (B.2.A.7)   Acquisti servizi sanitari per assistenza ospedaliera)</t>
  </si>
  <si>
    <t>BA0810 (B.2.A.7.1) - da pubblico (Aziende sanitarie pubbliche della Regione))</t>
  </si>
  <si>
    <t>BA0820 (B.2.A.7.2) - da pubblico (altri soggetti pubbl. della Regione))</t>
  </si>
  <si>
    <t>BA0830 (B.2.A.7.3) - da pubblico (Extraregione))</t>
  </si>
  <si>
    <t>BA0840 (B.2.A.7.4) - da privato)</t>
  </si>
  <si>
    <t>BA0850 (B.2.A.7.4.A) Servizi sanitari per assistenza ospedaliera da IRCCS privati e Policlinici privati)</t>
  </si>
  <si>
    <t>BA0860 (B.2.A.7.4.B) Servizi sanitari per assistenza ospedaliera da Ospedali Classificati privati)</t>
  </si>
  <si>
    <t>BA0870 (B.2.A.7.4.C) Servizi sanitari per assistenza ospedaliera da Case di Cura private)</t>
  </si>
  <si>
    <t>BA0880 (B.2.A.7.4.D) Servizi sanitari per assistenza ospedaliera da altri privati)</t>
  </si>
  <si>
    <t>BA0890 (B.2.A.7.5) - da privato per cittadini non residenti - Extraregione (mobilità attiva in compensazione))</t>
  </si>
  <si>
    <t>BA0900 (B.2.A.8)   Acquisto prestazioni di psichiatria residenziale e semiresidenziale)</t>
  </si>
  <si>
    <t>BA0910 (B.2.A.8.1) - da pubblico (Aziende sanitarie pubbliche della Regione))</t>
  </si>
  <si>
    <t>BA0920 (B.2.A.8.2) - da pubblico (altri soggetti pubbl. della Regione))</t>
  </si>
  <si>
    <t>BA0930 (B.2.A.8.3) - da pubblico (Extraregione) - non soggette a compensazione)</t>
  </si>
  <si>
    <t>BA0940 (B.2.A.8.4) - da privato (intraregionale))</t>
  </si>
  <si>
    <t>BA0950 (B.2.A.8.5) - da privato (extraregionale))</t>
  </si>
  <si>
    <t>BA0960 (B.2.A.9)   Acquisto prestazioni di distribuzione farmaci File F)</t>
  </si>
  <si>
    <t>BA0970 (B.2.A.9.1) - da pubblico (Aziende sanitarie pubbliche della Regione) - Mobilità intraregionale)</t>
  </si>
  <si>
    <t>BA0980 (B.2.A.9.2) - da pubblico (altri soggetti pubbl. della Regione))</t>
  </si>
  <si>
    <t>BA0990 (B.2.A.9.3) - da pubblico (Extraregione))</t>
  </si>
  <si>
    <t>BA1000 (B.2.A.9.4) - da privato (intraregionale))</t>
  </si>
  <si>
    <t>BA1010 (B.2.A.9.5) - da privato (extraregionale))</t>
  </si>
  <si>
    <t>BA1020 (B.2.A.9.6) - da privato per cittadini non residenti - Extraregione (mobilità attiva in compensazione))</t>
  </si>
  <si>
    <t>BA1030 (B.2.A.10)   Acquisto prestazioni termali in convenzione)</t>
  </si>
  <si>
    <t>BA1040 (B.2.A.10.1) - da pubblico (Aziende sanitarie pubbliche della Regione) - Mobilità intraregionale)</t>
  </si>
  <si>
    <t>BA1050 (B.2.A.10.2) - da pubblico (altri soggetti pubbl. della Regione))</t>
  </si>
  <si>
    <t>BA1060 (B.2.A.10.3) - da pubblico (Extraregione))</t>
  </si>
  <si>
    <t>BA1070 (B.2.A.10.4) - da privato)</t>
  </si>
  <si>
    <t>BA1080 (B.2.A.10.5) - da privato per cittadini non residenti - Extraregione (mobilità attiva in compensazione))</t>
  </si>
  <si>
    <t>BA1090 (B.2.A.11)   Acquisto prestazioni di trasporto sanitario)</t>
  </si>
  <si>
    <t>BA1100 (B.2.A.11.1) - da pubblico (Aziende sanitarie pubbliche della Regione) - Mobilità intraregionale)</t>
  </si>
  <si>
    <t>BA1110 (B.2.A.11.2) - da pubblico (altri soggetti pubbl. della Regione))</t>
  </si>
  <si>
    <t>BA1120 (B.2.A.11.3) - da pubblico (Extraregione))</t>
  </si>
  <si>
    <t>BA1130 (B.2.A.11.4) - da privato)</t>
  </si>
  <si>
    <t>BA1140 (B.2.A.12)   Acquisto prestazioni Socio-Sanitarie a rilevanza sanitaria)</t>
  </si>
  <si>
    <t>BA1150 (B.2.A.12.1) - da pubblico (Aziende sanitarie pubbliche della Regione) - Mobilità intraregionale)</t>
  </si>
  <si>
    <t>BA1160 (B.2.A.12.2) - da pubblico (altri soggetti pubblici della Regione))</t>
  </si>
  <si>
    <t>BA1200 (B.2.A.13)  Compartecipazione al personale per att. libero-prof. (intramoenia))</t>
  </si>
  <si>
    <t>BA1210 (B.2.A.13.1)  Compartecipazione al personale per att. libero professionale intramoenia - Area ospedaliera)</t>
  </si>
  <si>
    <t>BA1220 (B.2.A.13.2)  Compartecipazione al personale per att. libero professionale intramoenia- Area specialistica)</t>
  </si>
  <si>
    <t>BA1230 (B.2.A.13.3)  Compartecipazione al personale per att. libero professionale intramoenia - Area sanità pubblica)</t>
  </si>
  <si>
    <t>BA1240 (B.2.A.13.4)  Compartecipazione al personale per att. libero professionale intramoenia - Consulenze (ex art. 55 c.1 lett. c), d) ed ex Art. 57-58))</t>
  </si>
  <si>
    <t>BA1250 (B.2.A.13.5)  Compartecipazione al personale per att. libero professionale intramoenia - Consulenze (ex art. 55 c.1 lett. c), d) ed ex Art. 57-58) (Aziende sanitarie pubbliche della Regione))</t>
  </si>
  <si>
    <t>BA1260 (B.2.A.13.6)  Compartecipazione al personale per att. libero professionale intramoenia - Altro)</t>
  </si>
  <si>
    <t>BA1270 (B.2.A.13.7)  Compartecipazione al personale per att. libero  professionale intramoenia - Altro (Aziende sanitarie pubbliche della Regione))</t>
  </si>
  <si>
    <t>BA1280 (B.2.A.14)  Rimborsi, assegni e contributi sanitari)</t>
  </si>
  <si>
    <t>BA1290 (B.2.A.14.1)  Contributi ad associazioni di volontariato)</t>
  </si>
  <si>
    <t>BA1300 (B.2.A.14.2)  Rimborsi per cure all'estero)</t>
  </si>
  <si>
    <t>BA1310 (B.2.A.14.3)  Contributi a società partecipate e/o enti dipendenti della Regione)</t>
  </si>
  <si>
    <t>BA1320 (B.2.A.14.4)  Contributo Legge 210/92)</t>
  </si>
  <si>
    <t>BA1330 (B.2.A.14.5)  Altri rimborsi, assegni e contributi)</t>
  </si>
  <si>
    <t>BA1340 (B.2.A.14.6)  Rimborsi, assegni e contributi v/Aziende sanitarie pubbliche della Regione)</t>
  </si>
  <si>
    <t>BA1350 (B.2.A.15)  Consulenze, Collaborazioni,  Interinale e altre prestazioni di lavoro sanitarie e sociosanitarie)</t>
  </si>
  <si>
    <t>BA1360 (B.2.A.15.1) Consulenze sanitarie e sociosan. da Aziende sanitarie pubbliche della Regione)</t>
  </si>
  <si>
    <t>BA1370 (B.2.A.15.2) Consulenze sanitarie e sociosanit. da terzi - Altri soggetti pubblici)</t>
  </si>
  <si>
    <t>BA1380 (B.2.A.15.3) Consulenze, Collaborazioni,  Interinale e altre prestazioni di lavoro sanitarie e socios. da privato)</t>
  </si>
  <si>
    <t>BA1390 (B.2.A.15.3.A) Consulenze sanitarie da privato - articolo 55, comma 2, CCNL 8 giugno 2000)</t>
  </si>
  <si>
    <t>BA1400 (B.2.A.15.3.B) Altre consulenze sanitarie e sociosanitarie da privato)</t>
  </si>
  <si>
    <t>BA1410 (B.2.A.15.3.C) Collaborazioni coordinate e continuative sanitarie e socios. da privato)</t>
  </si>
  <si>
    <t>BA1420 (B.2.A.15.3.D) Indennità a personale universitario - area sanitaria)</t>
  </si>
  <si>
    <t>BA1430 (B.2.A.15.3.E) Lavoro interinale - area sanitaria)</t>
  </si>
  <si>
    <t>BA1440 (B.2.A.15.3.F) Altre collaborazioni e prestazioni di lavoro - area sanitaria)</t>
  </si>
  <si>
    <t>BA1450 (B.2.A.15.4) Rimborso oneri stipendiali del personale sanitario in comando)</t>
  </si>
  <si>
    <t>BA1460 (B.2.A.15.4.A) Rimborso oneri stipendiali personale sanitario in comando da Aziende sanitarie pubbliche della Regione)</t>
  </si>
  <si>
    <t>BA1470 (B.2.A.15.4.B) Rimborso oneri stipendiali personale sanitario in comando da Regioni, soggetti pubblici e da Università)</t>
  </si>
  <si>
    <t>BA1480 (B.2.A.15.4.C) Rimborso oneri stipendiali personale sanitario in comando da aziende di altre Regioni (Extraregione))</t>
  </si>
  <si>
    <t>BA1490 (B.2.A.16) Altri servizi sanitari e sociosanitari a rilevanza sanitaria)</t>
  </si>
  <si>
    <t>BA1500 (B.2.A.16.1)  Altri servizi sanitari e sociosanitari a rilevanza sanitaria da pubblico - Aziende sanitarie pubbliche della Regione)</t>
  </si>
  <si>
    <t>BA1510 (B.2.A.16.2)  Altri servizi sanitari e sociosanitari  a rilevanza sanitaria da pubblico - Altri soggetti pubblici della Regione)</t>
  </si>
  <si>
    <t>BA1520 (B.2.A.16.3) Altri servizi sanitari e sociosanitari a rilevanza sanitaria da pubblico (Extraregione))</t>
  </si>
  <si>
    <t>BA1530 (B.2.A.16.4)  Altri servizi sanitari da privato)</t>
  </si>
  <si>
    <t>BA1540 (B.2.A.16.5)  Costi per servizi sanitari - Mobilità internazionale passiva)</t>
  </si>
  <si>
    <t>BA1560 (B.2.B) Acquisti di servizi non sanitari)</t>
  </si>
  <si>
    <t>BA1570 (B.2.B.1) Servizi non sanitari)</t>
  </si>
  <si>
    <t>BA1580 (B.2.B.1.1)   Lavanderia)</t>
  </si>
  <si>
    <t>BA1590 (B.2.B.1.2)   Pulizia)</t>
  </si>
  <si>
    <t>BA1600 (B.2.B.1.3)   Mensa)</t>
  </si>
  <si>
    <t>BA1610 (B.2.B.1.4)   Riscaldamento)</t>
  </si>
  <si>
    <t>BA1620 (B.2.B.1.5)   Servizi di assistenza informatica)</t>
  </si>
  <si>
    <t>BA1630 (B.2.B.1.6)   Servizi trasporti (non sanitari))</t>
  </si>
  <si>
    <t>BA1640 (B.2.B.1.7)   Smaltimento rifiuti)</t>
  </si>
  <si>
    <t>BA1650 (B.2.B.1.8)   Utenze telefoniche)</t>
  </si>
  <si>
    <t>BA1660 (B.2.B.1.9)   Utenze elettricità)</t>
  </si>
  <si>
    <t>BA1670 (B.2.B.1.10)   Altre utenze)</t>
  </si>
  <si>
    <t>BA1680 (B.2.B.1.11)  Premi di assicurazione)</t>
  </si>
  <si>
    <t>BA1690 (B.2.B.1.11.A)  Premi di assicurazione - R.C. Professionale)</t>
  </si>
  <si>
    <t>BA1700 (B.2.B.1.11.B)  Premi di assicurazione - Altri premi assicurativi)</t>
  </si>
  <si>
    <t>BA1710 (B.2.B.1.12) Altri servizi non sanitari)</t>
  </si>
  <si>
    <t>BA1720 (B.2.B.1.12.A) Altri servizi non sanitari da pubblico (Aziende sanitarie pubbliche della Regione))</t>
  </si>
  <si>
    <t>BA1730 (B.2.B.1.12.B) Altri servizi non sanitari da altri soggetti pubblici)</t>
  </si>
  <si>
    <t>BA1740 (B.2.B.1.12.C) Altri servizi non sanitari da privato)</t>
  </si>
  <si>
    <t>BA1750 (B.2.B.2)  Consulenze, Collaborazioni, Interinale e altre prestazioni di lavoro non sanitarie)</t>
  </si>
  <si>
    <t>BA1760 (B.2.B.2.1) Consulenze non sanitarie da Aziende sanitarie pubbliche della Regione)</t>
  </si>
  <si>
    <t>BA1770 (B.2.B.2.2) Consulenze non sanitarie da Terzi - Altri soggetti pubblici)</t>
  </si>
  <si>
    <t>BA1780 (B.2.B.2.3) Consulenze, Collaborazioni, Interinale e altre prestazioni di lavoro non sanitarie da privato)</t>
  </si>
  <si>
    <t>BA1790 (B.2.B.2.3.A) Consulenze non sanitarie da privato)</t>
  </si>
  <si>
    <t>BA1800 (B.2.B.2.3.B) Collaborazioni coordinate e continuative non sanitarie da privato)</t>
  </si>
  <si>
    <t>BA1810 (B.2.B.2.3.C) Indennità a personale universitario - area non sanitaria)</t>
  </si>
  <si>
    <t>BA1820 (B.2.B.2.3.D) Lavoro interinale - area non sanitaria)</t>
  </si>
  <si>
    <t>BA1830 (B.2.B.2.3.E) Altre collaborazioni e prestazioni di lavoro - area non sanitaria)</t>
  </si>
  <si>
    <t>BA1840 (B.2.B.2.4) Rimborso oneri stipendiali del personale non sanitario in comando)</t>
  </si>
  <si>
    <t>BA1850 (B.2.B.2.4.A) Rimborso oneri stipendiali personale non sanitario in comando da Aziende sanitarie pubbliche della Regione)</t>
  </si>
  <si>
    <t>BA1860 (B.2.B.2.4.B) Rimborso oneri stipendiali personale non sanitario in comando da Regione, soggetti pubblici e da Università)</t>
  </si>
  <si>
    <t>BA1870 (B.2.B.2.4.C) Rimborso oneri stipendiali personale non sanitario in comando da aziende di altre Regioni (Extraregione))</t>
  </si>
  <si>
    <t>BA1880 (B.2.B.3) Formazione (esternalizzata e non))</t>
  </si>
  <si>
    <t>BA1890 (B.2.B.3.1) Formazione (esternalizzata e non) da pubblico)</t>
  </si>
  <si>
    <t>BA1900 (B.2.B.3.2) Formazione (esternalizzata e non) da privato)</t>
  </si>
  <si>
    <t>BA1910 (B.3)  Manutenzione e riparazione (ordinaria esternalizzata))</t>
  </si>
  <si>
    <t>BA1920 (B.3.A)  Manutenzione e riparazione ai fabbricati e loro pertinenze)</t>
  </si>
  <si>
    <t>BA1930 (B.3.B)  Manutenzione e riparazione agli impianti e macchinari)</t>
  </si>
  <si>
    <t>BA1940 (B.3.C)  Manutenzione e riparazione alle attrezzature sanitarie e scientifiche)</t>
  </si>
  <si>
    <t>BA1950 (B.3.D)  Manutenzione e riparazione ai mobili e arredi)</t>
  </si>
  <si>
    <t>BA1960 (B.3.E)  Manutenzione e riparazione agli automezzi)</t>
  </si>
  <si>
    <t>BA1970 (B.3.F)  Altre manutenzioni e riparazioni)</t>
  </si>
  <si>
    <t>BA1980 (B.3.G)  Manutenzioni e riparazioni da Aziende sanitarie pubbliche della Regione)</t>
  </si>
  <si>
    <t>BA1990 (B.4)   Godimento di beni di terzi)</t>
  </si>
  <si>
    <t>BA2000 (B.4.A)  Fitti passivi)</t>
  </si>
  <si>
    <t>BA2010 (B.4.B)  Canoni di noleggio)</t>
  </si>
  <si>
    <t>BA2020 (B.4.B.1) Canoni di noleggio - area sanitaria)</t>
  </si>
  <si>
    <t>BA2030 (B.4.B.2) Canoni di noleggio - area non sanitaria)</t>
  </si>
  <si>
    <t>BA2040 (B.4.C)  Canoni di leasing)</t>
  </si>
  <si>
    <t>BA2050 (B.4.C.1) Canoni di leasing - area sanitaria)</t>
  </si>
  <si>
    <t>BA2060 (B.4.C.2) Canoni di leasing - area non sanitaria)</t>
  </si>
  <si>
    <t>BA2080 (Totale Costo del personale)</t>
  </si>
  <si>
    <t>BA2090 (B.5)   Personale del ruolo sanitario)</t>
  </si>
  <si>
    <t>BA2100 (B.5.A) Costo del personale dirigente ruolo sanitario)</t>
  </si>
  <si>
    <t>BA2110 (B.5.A.1) Costo del personale dirigente medico)</t>
  </si>
  <si>
    <t>BA2120 (B.5.A.1.1) Costo del personale dirigente medico - tempo indeterminato)</t>
  </si>
  <si>
    <t>BA2130 (B.5.A.1.2) Costo del personale dirigente medico - tempo determinato)</t>
  </si>
  <si>
    <t>BA2140 (B.5.A.1.3) Costo del personale dirigente medico - altro)</t>
  </si>
  <si>
    <t>BA2150 (B.5.A.2) Costo del personale dirigente non medico)</t>
  </si>
  <si>
    <t>BA2160 (B.5.A.2.1) Costo del personale dirigente non medico - tempo indeterminato)</t>
  </si>
  <si>
    <t>BA2170 (B.5.A.2.2) Costo del personale dirigente non medico - tempo determinato)</t>
  </si>
  <si>
    <t>BA2180 (B.5.A.2.3) Costo del personale dirigente non medico - altro)</t>
  </si>
  <si>
    <t>BA2190 (B.5.B) Costo del personale comparto ruolo sanitario)</t>
  </si>
  <si>
    <t>BA2200 (B.5.B.1) Costo del personale comparto ruolo sanitario - tempo indeterminato)</t>
  </si>
  <si>
    <t>BA2210 (B.5.B.2) Costo del personale comparto ruolo sanitario - tempo determinato)</t>
  </si>
  <si>
    <t>BA2220 (B.5.B.3) Costo del personale comparto ruolo sanitario - altro)</t>
  </si>
  <si>
    <t>BA2230 (B.6)   Personale del ruolo professionale)</t>
  </si>
  <si>
    <t>BA2240 (B.6.A) Costo del personale dirigente ruolo professionale)</t>
  </si>
  <si>
    <t>BA2250 (B.6.A.1) Costo del personale dirigente ruolo professionale - tempo indeterminato)</t>
  </si>
  <si>
    <t>BA2260 (B.6.A.2) Costo del personale dirigente ruolo professionale - tempo determinato)</t>
  </si>
  <si>
    <t>BA2270 (B.6.A.3) Costo del personale dirigente ruolo professionale - altro)</t>
  </si>
  <si>
    <t>BA2280 (B.6.B) Costo del personale comparto ruolo professionale)</t>
  </si>
  <si>
    <t>BA2290 (B.6.B.1) Costo del personale comparto ruolo professionale - tempo indeterminato)</t>
  </si>
  <si>
    <t>BA2300 (B.6.B.2) Costo del personale comparto ruolo professionale - tempo determinato)</t>
  </si>
  <si>
    <t>BA2310 (B.6.B.3) Costo del personale comparto ruolo professionale - altro)</t>
  </si>
  <si>
    <t>BA2320 (B.7)   Personale del ruolo tecnico)</t>
  </si>
  <si>
    <t>BA2330 (B.7.A) Costo del personale dirigente ruolo tecnico)</t>
  </si>
  <si>
    <t>BA2340 (B.7.A.1) Costo del personale dirigente ruolo tecnico - tempo indeterminato)</t>
  </si>
  <si>
    <t>BA2350 (B.7.A.2) Costo del personale dirigente ruolo tecnico - tempo determinato)</t>
  </si>
  <si>
    <t>BA2360 (B.7.A.3) Costo del personale dirigente ruolo tecnico - altro)</t>
  </si>
  <si>
    <t>BA2370 (B.7.B) Costo del personale comparto ruolo tecnico)</t>
  </si>
  <si>
    <t>BA2380 (B.7.B.1) Costo del personale comparto ruolo tecnico - tempo indeterminato)</t>
  </si>
  <si>
    <t>BA2390 (B.7.B.2) Costo del personale comparto ruolo tecnico - tempo determinato)</t>
  </si>
  <si>
    <t>BA2400 (B.7.B.3) Costo del personale comparto ruolo tecnico - altro)</t>
  </si>
  <si>
    <t>BA2410 (B.8)   Personale del ruolo amministrativo)</t>
  </si>
  <si>
    <t>BA2420 (B.8.A) Costo del personale dirigente ruolo amministrativo)</t>
  </si>
  <si>
    <t>BA2430 (B.8.A.1) Costo del personale dirigente ruolo amministrativo - tempo indeterminato)</t>
  </si>
  <si>
    <t>BA2440 (B.8.A.2) Costo del personale dirigente ruolo amministrativo - tempo determinato)</t>
  </si>
  <si>
    <t>BA2450 (B.8.A.3) Costo del personale dirigente ruolo amministrativo - altro)</t>
  </si>
  <si>
    <t>BA2460 (B.8.B) Costo del personale comparto ruolo amministrativo)</t>
  </si>
  <si>
    <t>BA2470 (B.8.B.1) Costo del personale comparto ruolo amministrativo - tempo indeterminato)</t>
  </si>
  <si>
    <t>BA2480 (B.8.B.2) Costo del personale comparto ruolo amministrativo - tempo determinato)</t>
  </si>
  <si>
    <t>BA2490 (B.8.B.3) Costo del personale comparto ruolo amministrativo - altro)</t>
  </si>
  <si>
    <t>BA2500 (B.9)   Oneri diversi di gestione)</t>
  </si>
  <si>
    <t>BA2510 (B.9.A)  Imposte e tasse (escluso IRAP e IRES))</t>
  </si>
  <si>
    <t>BA2520 (B.9.B)  Perdite su crediti)</t>
  </si>
  <si>
    <t>BA2530 (B.9.C) Altri oneri diversi di gestione)</t>
  </si>
  <si>
    <t>BA2540 (B.9.C.1)  Indennità, rimborso spese e oneri sociali per gli Organi Direttivi e Collegio Sindacale)</t>
  </si>
  <si>
    <t>BA2550 (B.9.C.2)  Altri oneri diversi di gestione)</t>
  </si>
  <si>
    <t>BA2560 (Totale Ammortamenti)</t>
  </si>
  <si>
    <t>BA2570 (B.10) Ammortamenti delle immobilizzazioni immateriali)</t>
  </si>
  <si>
    <t>BA2580 (B.11) Ammortamenti delle immobilizzazioni materiali)</t>
  </si>
  <si>
    <t>CZ9999 (Totale proventi e oneri finanziari (C))</t>
  </si>
  <si>
    <t>CA0010 (C.1) Interessi attivi)</t>
  </si>
  <si>
    <t>CA0020 (C.1.A) Interessi attivi su c/tesoreria unica)</t>
  </si>
  <si>
    <t>CA0030 (C.1.B) Interessi attivi su c/c postali e bancari)</t>
  </si>
  <si>
    <t>CA0040 (C.1.C) Altri interessi attivi)</t>
  </si>
  <si>
    <t>CA0050 (C.2) Altri proventi)</t>
  </si>
  <si>
    <t>CA0060 (C.2.A) Proventi da partecipazioni)</t>
  </si>
  <si>
    <t>CA0070 (C.2.B) Proventi finanziari da crediti iscritti nelle immobilizzazioni)</t>
  </si>
  <si>
    <t>CA0080 (C.2.C) Proventi finanziari da titoli iscritti nelle immobilizzazioni)</t>
  </si>
  <si>
    <t>CA0090 (C.2.D) Altri proventi finanziari diversi dai precedenti)</t>
  </si>
  <si>
    <t>CA0100 (C.2.E) Utili su cambi)</t>
  </si>
  <si>
    <t>CA0110 (C.3)  Interessi passivi)</t>
  </si>
  <si>
    <t>CA0120 (C.3.A) Interessi passivi su anticipazioni di cassa)</t>
  </si>
  <si>
    <t>CA0130 (C.3.B) Interessi passivi su mutui)</t>
  </si>
  <si>
    <t>CA0140 (C.3.C) Altri interessi passivi)</t>
  </si>
  <si>
    <t>CA0150 (C.4) Altri oneri)</t>
  </si>
  <si>
    <t>CA0160 (C.4.A) Altri oneri finanziari)</t>
  </si>
  <si>
    <t>CA0170 (C.4.B) Perdite su cambi)</t>
  </si>
  <si>
    <t>DZ9999 (Totale rettifiche di valore di attività finanziarie (D))</t>
  </si>
  <si>
    <t>DA0010 (D.1)  Rivalutazioni)</t>
  </si>
  <si>
    <t>DA0020 (D.2)  Svalutazioni)</t>
  </si>
  <si>
    <t>EZ9999 (Totale proventi e oneri straordinari (E))</t>
  </si>
  <si>
    <t>EA0010 (E.1) Proventi straordinari)</t>
  </si>
  <si>
    <t>EA0020 (E.1.A) Plusvalenze)</t>
  </si>
  <si>
    <t>EA0030 (E.1.B) Altri proventi straordinari)</t>
  </si>
  <si>
    <t>EA0040 (E.1.B.1) Proventi da donazioni e liberalità diverse)</t>
  </si>
  <si>
    <t>EA0050 (E.1.B.2) Sopravvenienze attive)</t>
  </si>
  <si>
    <t>EA0150 (E.1.B.3) Insussistenze attive)</t>
  </si>
  <si>
    <t>EA0160 (E.1.B.3.1) Insussistenze attive v/Aziende sanitarie pubbliche della Regione)</t>
  </si>
  <si>
    <t>EA0170 (E.1.B.3.2) Insussistenze attive v/terzi)</t>
  </si>
  <si>
    <t>EA0180 (E.1.B.3.2.A) Insussistenze attive v/terzi relative alla mobilità extraregionale)</t>
  </si>
  <si>
    <t>EA0190 (E.1.B.3.2.B) Insussistenze attive v/terzi relative al personale)</t>
  </si>
  <si>
    <t>EA0200 (E.1.B.3.2.C) Insussistenze attive v/terzi relative alle convenzioni con medici di base)</t>
  </si>
  <si>
    <t>EA0210 (E.1.B.3.2.D) Insussistenze attive v/terzi relative alle convenzioni per la specialistica)</t>
  </si>
  <si>
    <t>EA0220 (E.1.B.3.2.E) Insussistenze attive v/terzi relative all'acquisto prestaz. sanitarie da operatori accreditati)</t>
  </si>
  <si>
    <t>EA0230 (E.1.B.3.2.F) Insussistenze attive v/terzi relative all'acquisto di beni e servizi)</t>
  </si>
  <si>
    <t>EA0240 (E.1.B.3.2.G) Altre insussistenze attive v/terzi)</t>
  </si>
  <si>
    <t>EA0250 (E.1.B.4) Altri proventi straordinari)</t>
  </si>
  <si>
    <t>EA0260 (E.2) Oneri straordinari)</t>
  </si>
  <si>
    <t>EA0270 (E.2.A) Minusvalenze)</t>
  </si>
  <si>
    <t>EA0280 (E.2.B) Altri oneri straordinari)</t>
  </si>
  <si>
    <t>EA0290 (E.2.B.1) Oneri tributari da esercizi precedenti)</t>
  </si>
  <si>
    <t>EA0300 (E.2.B.2) Oneri da cause civili ed oneri processuali)</t>
  </si>
  <si>
    <t>EA0310 (E.2.B.3) Sopravvenienze passive)</t>
  </si>
  <si>
    <t>EA0320 (E.2.B.3.1) Sopravvenienze passive v/Aziende sanitarie pubbliche della Regione)</t>
  </si>
  <si>
    <t>EA0330 (E.2.B.3.1.A) Sopravvenienze passive v/Aziende sanitarie pubbliche relative alla mobilità intraregionale)</t>
  </si>
  <si>
    <t>EA0340 (E.2.B.3.1.B) Altre sopravvenienze passive v/Aziende sanitarie pubbliche della Regione)</t>
  </si>
  <si>
    <t>EA0350 (E.2.B.3.2) Sopravvenienze passive v/terzi)</t>
  </si>
  <si>
    <t>EA0360 (E.2.B.3.2.A) Sopravvenienze passive v/terzi relative alla mobilità extraregionale)</t>
  </si>
  <si>
    <t>EA0370 (E.2.B.3.2.B) Sopravvenienze passive v/terzi relative al personale)</t>
  </si>
  <si>
    <t>EA0380 (E.2.B.3.2.B.1) Soprav. passive v/terzi relative al personale - dirigenza medica)</t>
  </si>
  <si>
    <t>EA0390 (E.2.B.3.2.B.2) Soprav. passive v/terzi relative al personale - dirigenza non medica)</t>
  </si>
  <si>
    <t>EA0400 (E.2.B.3.2.B.3) Soprav. passive v/terzi relative al personale - comparto)</t>
  </si>
  <si>
    <t>EA0410 (E.2.B.3.2.C) Sopravvenienze passive v/terzi relative alle convenzioni con medici di base)</t>
  </si>
  <si>
    <t>EA0420 (E.2.B.3.2.D) Sopravvenienze passive v/terzi relative alle convenzioni per la specialistica)</t>
  </si>
  <si>
    <t>EA0430 (E.2.B.3.2.E) Sopravvenienze passive v/terzi relative all'acquisto prestaz. sanitarie da operatori accreditati)</t>
  </si>
  <si>
    <t>EA0440 (E.2.B.3.2.F) Sopravvenienze passive v/terzi relative all'acquisto di beni e servizi)</t>
  </si>
  <si>
    <t>EA0450 (E.2.B.3.2.G) Altre sopravvenienze passive v/terzi)</t>
  </si>
  <si>
    <t>EA0460 (E.2.B.4) Insussistenze passive)</t>
  </si>
  <si>
    <t>EA0560 (E.2.B.5) Altri oneri straordinari)</t>
  </si>
  <si>
    <t>YZ9999 (Totale imposte e tasse)</t>
  </si>
  <si>
    <t>YA0010 (Y.1) IRAP)</t>
  </si>
  <si>
    <t>YA0020 (Y.1.A) IRAP relativa a personale dipendente)</t>
  </si>
  <si>
    <t>YA0030 (Y.1.B) IRAP relativa a collaboratori e personale assimilato a lavoro dipendente)</t>
  </si>
  <si>
    <t>YA0040 (Y.1.C) IRAP relativa ad attività di libera professione (intramoenia))</t>
  </si>
  <si>
    <t>YA0050 (Y.1.D) IRAP relativa ad attività commerciale)</t>
  </si>
  <si>
    <t>YA0060 (Y.2) IRES)</t>
  </si>
  <si>
    <t>YA0070 (Y.2.A) IRES su attività istituzionale)</t>
  </si>
  <si>
    <t>YA0080 (Y.2.B) IRES su attività commerciale)</t>
  </si>
  <si>
    <t>YA0090 (Y.3) Accantonamento a F.do Imposte (Accertamenti, condoni, ecc.))</t>
  </si>
  <si>
    <t>RV_AREA</t>
  </si>
  <si>
    <t>Source</t>
  </si>
  <si>
    <t>Consuntivo da TXT</t>
  </si>
  <si>
    <t>CONTO  ECONOMICO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</si>
  <si>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</si>
  <si>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</si>
  <si>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</si>
  <si>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</si>
  <si>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</si>
  <si>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</si>
  <si>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</si>
  <si>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</si>
  <si>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</si>
  <si>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</si>
  <si>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</si>
  <si>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</si>
  <si>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</si>
  <si>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</si>
  <si>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</si>
  <si>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</si>
  <si>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</si>
  <si>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</si>
  <si>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</si>
  <si>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</si>
  <si>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</si>
  <si>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</si>
  <si>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</si>
  <si>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</si>
  <si>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</si>
  <si>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</si>
  <si>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</si>
  <si>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</si>
  <si>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</si>
  <si>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</si>
  <si>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</si>
  <si>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</si>
  <si>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</si>
  <si>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</si>
  <si>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</si>
  <si>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</si>
  <si>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</si>
  <si>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</si>
  <si>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</si>
  <si>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</si>
  <si>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</si>
  <si>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</si>
  <si>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</si>
  <si>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</si>
  <si>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</si>
  <si>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</si>
  <si>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</si>
  <si>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</si>
  <si>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</si>
  <si>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</si>
  <si>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</si>
  <si>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</si>
  <si>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</si>
  <si>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</si>
  <si>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</si>
  <si>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</si>
  <si>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</si>
  <si>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</si>
  <si>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</si>
  <si>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</si>
  <si>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</si>
  <si>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</si>
  <si>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</si>
  <si>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</si>
  <si>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</si>
  <si>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</si>
  <si>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</si>
  <si>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</si>
  <si>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</si>
  <si>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</si>
  <si>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</si>
  <si>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</si>
  <si>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</si>
  <si>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</si>
  <si>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</si>
  <si>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</si>
  <si>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Acquisti di servizi non sanitari</t>
  </si>
  <si>
    <t>Servizi non sanitari</t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</si>
  <si>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</si>
  <si>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</si>
  <si>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</si>
  <si>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</si>
  <si>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</si>
  <si>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</si>
  <si>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</si>
  <si>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</si>
  <si>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</si>
  <si>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</si>
  <si>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</si>
  <si>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</si>
  <si>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</si>
  <si>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</si>
  <si>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</si>
  <si>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</si>
  <si>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</si>
  <si>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</si>
  <si>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</si>
  <si>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</si>
  <si>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</si>
  <si>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</si>
  <si>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</si>
  <si>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</si>
  <si>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</si>
  <si>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</si>
  <si>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</si>
  <si>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</si>
  <si>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</si>
  <si>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</si>
  <si>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</si>
  <si>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</si>
  <si>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</si>
  <si>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</si>
  <si>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</si>
  <si>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</si>
  <si>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</si>
  <si>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</si>
  <si>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</si>
  <si>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</si>
  <si>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</si>
  <si>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</si>
  <si>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</si>
  <si>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</si>
  <si>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</si>
  <si>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</si>
  <si>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</si>
  <si>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</si>
  <si>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</si>
  <si>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</si>
  <si>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</si>
  <si>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</si>
  <si>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</si>
  <si>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</si>
  <si>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</si>
  <si>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</si>
  <si>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</si>
  <si>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</si>
  <si>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>Azienda</t>
  </si>
  <si>
    <t>Acquisti di servizi sanitari per assistenza ospedaliera</t>
  </si>
  <si>
    <r>
      <t>Consulenze, collaborazioni, interinale, altre prestazioni di lavoro non sanitarie</t>
    </r>
    <r>
      <rPr>
        <sz val="12"/>
        <color indexed="10"/>
        <rFont val="Arial"/>
        <family val="2"/>
      </rPr>
      <t xml:space="preserve"> </t>
    </r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</si>
  <si>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 xml:space="preserve">I </t>
    </r>
    <r>
      <rPr>
        <b/>
        <sz val="14"/>
        <rFont val="Arial"/>
        <family val="2"/>
      </rPr>
      <t>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Interministeriale 20 marzo 2013</t>
    </r>
  </si>
  <si>
    <t>Spostarsi sul foglio "CE_Ministeriale comparato" per visualizzare lo schema ministeriale</t>
  </si>
  <si>
    <t>ANALISI</t>
  </si>
  <si>
    <t>Analisi Scostamenti</t>
  </si>
  <si>
    <t>in valore assoluto</t>
  </si>
  <si>
    <t>in valore %</t>
  </si>
  <si>
    <t>TotalBeforeElim</t>
  </si>
  <si>
    <t>ZZ9999</t>
  </si>
  <si>
    <t>XA0000</t>
  </si>
  <si>
    <t>AZ9999</t>
  </si>
  <si>
    <t>AA0010</t>
  </si>
  <si>
    <t>AA0020</t>
  </si>
  <si>
    <t>AA0030</t>
  </si>
  <si>
    <t>AA0031</t>
  </si>
  <si>
    <t>AA0032</t>
  </si>
  <si>
    <t>AA0033</t>
  </si>
  <si>
    <t>AA0034</t>
  </si>
  <si>
    <t>AA0035</t>
  </si>
  <si>
    <t>AA0036</t>
  </si>
  <si>
    <t>AA0040</t>
  </si>
  <si>
    <t>AA0050</t>
  </si>
  <si>
    <t>AA0060</t>
  </si>
  <si>
    <t>AA0070</t>
  </si>
  <si>
    <t>AA0080</t>
  </si>
  <si>
    <t>AA0090</t>
  </si>
  <si>
    <t>AA0100</t>
  </si>
  <si>
    <t>AA0110</t>
  </si>
  <si>
    <t>AA0120</t>
  </si>
  <si>
    <t>AA0130</t>
  </si>
  <si>
    <t>AA0140</t>
  </si>
  <si>
    <t>AA0150</t>
  </si>
  <si>
    <t>AA0160</t>
  </si>
  <si>
    <t>AA0170</t>
  </si>
  <si>
    <t>AA0180</t>
  </si>
  <si>
    <t>AA0190</t>
  </si>
  <si>
    <t>AA0200</t>
  </si>
  <si>
    <t>AA0210</t>
  </si>
  <si>
    <t>AA0220</t>
  </si>
  <si>
    <t>AA0230</t>
  </si>
  <si>
    <t>AA0240</t>
  </si>
  <si>
    <t>AA0250</t>
  </si>
  <si>
    <t>AA0260</t>
  </si>
  <si>
    <t>AA0270</t>
  </si>
  <si>
    <t>AA0280</t>
  </si>
  <si>
    <t>AA0290</t>
  </si>
  <si>
    <t>AA0300</t>
  </si>
  <si>
    <t>AA0310</t>
  </si>
  <si>
    <t>AA0320</t>
  </si>
  <si>
    <t>AA0330</t>
  </si>
  <si>
    <t>AA0340</t>
  </si>
  <si>
    <t>AA0350</t>
  </si>
  <si>
    <t>AA0360</t>
  </si>
  <si>
    <t>AA0370</t>
  </si>
  <si>
    <t>AA0380</t>
  </si>
  <si>
    <t>AA0390</t>
  </si>
  <si>
    <t>AA0400</t>
  </si>
  <si>
    <t>AA0410</t>
  </si>
  <si>
    <t>AA0420</t>
  </si>
  <si>
    <t>AA0430</t>
  </si>
  <si>
    <t>AA0440</t>
  </si>
  <si>
    <t>AA0450</t>
  </si>
  <si>
    <t>AA0460</t>
  </si>
  <si>
    <t>AA0470</t>
  </si>
  <si>
    <t>AA0480</t>
  </si>
  <si>
    <t>AA0490</t>
  </si>
  <si>
    <t>AA0500</t>
  </si>
  <si>
    <t>AA0510</t>
  </si>
  <si>
    <t>AA0520</t>
  </si>
  <si>
    <t>AA0530</t>
  </si>
  <si>
    <t>AA0550</t>
  </si>
  <si>
    <t>AA0560</t>
  </si>
  <si>
    <t>AA0570</t>
  </si>
  <si>
    <t>AA0580</t>
  </si>
  <si>
    <t>AA0590</t>
  </si>
  <si>
    <t>AA0600</t>
  </si>
  <si>
    <t>AA0610</t>
  </si>
  <si>
    <t>AA0620</t>
  </si>
  <si>
    <t>AA0630</t>
  </si>
  <si>
    <t>AA0640</t>
  </si>
  <si>
    <t>AA0650</t>
  </si>
  <si>
    <t>AA0660</t>
  </si>
  <si>
    <t>AA0670</t>
  </si>
  <si>
    <t>AA0680</t>
  </si>
  <si>
    <t>AA0690</t>
  </si>
  <si>
    <t>AA0700</t>
  </si>
  <si>
    <t>AA0710</t>
  </si>
  <si>
    <t>AA0720</t>
  </si>
  <si>
    <t>AA0730</t>
  </si>
  <si>
    <t>AA0740</t>
  </si>
  <si>
    <t>AA0750</t>
  </si>
  <si>
    <t>AA0760</t>
  </si>
  <si>
    <t>AA0770</t>
  </si>
  <si>
    <t>AA0780</t>
  </si>
  <si>
    <t>AA0790</t>
  </si>
  <si>
    <t>AA0800</t>
  </si>
  <si>
    <t>AA0810</t>
  </si>
  <si>
    <t>AA0820</t>
  </si>
  <si>
    <t>AA0830</t>
  </si>
  <si>
    <t>AA0840</t>
  </si>
  <si>
    <t>AA0850</t>
  </si>
  <si>
    <t>AA0860</t>
  </si>
  <si>
    <t>AA0870</t>
  </si>
  <si>
    <t>AA0880</t>
  </si>
  <si>
    <t>AA0890</t>
  </si>
  <si>
    <t>AA0900</t>
  </si>
  <si>
    <t>AA0910</t>
  </si>
  <si>
    <t>AA0920</t>
  </si>
  <si>
    <t>AA0930</t>
  </si>
  <si>
    <t>AA0940</t>
  </si>
  <si>
    <t>AA0950</t>
  </si>
  <si>
    <t>AA0960</t>
  </si>
  <si>
    <t>AA0970</t>
  </si>
  <si>
    <t>AA0980</t>
  </si>
  <si>
    <t>AA0990</t>
  </si>
  <si>
    <t>AA1000</t>
  </si>
  <si>
    <t>AA1010</t>
  </si>
  <si>
    <t>AA1020</t>
  </si>
  <si>
    <t>AA1030</t>
  </si>
  <si>
    <t>AA1040</t>
  </si>
  <si>
    <t>AA1050</t>
  </si>
  <si>
    <t>AA1060</t>
  </si>
  <si>
    <t>AA1070</t>
  </si>
  <si>
    <t>AA1080</t>
  </si>
  <si>
    <t>AA1090</t>
  </si>
  <si>
    <t>BZ9999</t>
  </si>
  <si>
    <t>BA0010</t>
  </si>
  <si>
    <t>BA0020</t>
  </si>
  <si>
    <t>BA0030</t>
  </si>
  <si>
    <t>BA0040</t>
  </si>
  <si>
    <t>BA0050</t>
  </si>
  <si>
    <t>BA0060</t>
  </si>
  <si>
    <t>BA0070</t>
  </si>
  <si>
    <t>BA0080</t>
  </si>
  <si>
    <t>BA0090</t>
  </si>
  <si>
    <t>BA0100</t>
  </si>
  <si>
    <t>BA0210</t>
  </si>
  <si>
    <t>BA0220</t>
  </si>
  <si>
    <t>BA0230</t>
  </si>
  <si>
    <t>BA0240</t>
  </si>
  <si>
    <t>BA0250</t>
  </si>
  <si>
    <t>BA0260</t>
  </si>
  <si>
    <t>BA0270</t>
  </si>
  <si>
    <t>BA0280</t>
  </si>
  <si>
    <t>BA0290</t>
  </si>
  <si>
    <t>BA0300</t>
  </si>
  <si>
    <t>BA0310</t>
  </si>
  <si>
    <t>BA0320</t>
  </si>
  <si>
    <t>BA0330</t>
  </si>
  <si>
    <t>BA0340</t>
  </si>
  <si>
    <t>BA0350</t>
  </si>
  <si>
    <t>BA0360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</si>
  <si>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</si>
  <si>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</si>
  <si>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</si>
  <si>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</si>
  <si>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</si>
  <si>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</si>
  <si>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</si>
  <si>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</si>
  <si>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</si>
  <si>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BA0460</t>
  </si>
  <si>
    <t>BA0470</t>
  </si>
  <si>
    <t>BA0480</t>
  </si>
  <si>
    <t>BA0490</t>
  </si>
  <si>
    <t>BA0500</t>
  </si>
  <si>
    <t>BA0510</t>
  </si>
  <si>
    <t>BA0520</t>
  </si>
  <si>
    <t>BA0530</t>
  </si>
  <si>
    <t>BA0540</t>
  </si>
  <si>
    <t>BA0550</t>
  </si>
  <si>
    <t>BA0560</t>
  </si>
  <si>
    <t>BA0570</t>
  </si>
  <si>
    <t>BA0580</t>
  </si>
  <si>
    <t>BA0590</t>
  </si>
  <si>
    <t>BA0600</t>
  </si>
  <si>
    <t>BA0610</t>
  </si>
  <si>
    <t>BA0620</t>
  </si>
  <si>
    <t>BA0630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</si>
  <si>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</si>
  <si>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</si>
  <si>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</si>
  <si>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</si>
  <si>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</si>
  <si>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</si>
  <si>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</si>
  <si>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</si>
  <si>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</si>
  <si>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</si>
  <si>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</si>
  <si>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BA0750</t>
  </si>
  <si>
    <t>BA0760</t>
  </si>
  <si>
    <t>BA0770</t>
  </si>
  <si>
    <t>BA0780</t>
  </si>
  <si>
    <t>BA0790</t>
  </si>
  <si>
    <t>BA0800</t>
  </si>
  <si>
    <t>BA0810</t>
  </si>
  <si>
    <t>BA0820</t>
  </si>
  <si>
    <t>BA0830</t>
  </si>
  <si>
    <t>BA0840</t>
  </si>
  <si>
    <t>BA0850</t>
  </si>
  <si>
    <t>BA0860</t>
  </si>
  <si>
    <t>BA0870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</si>
  <si>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</si>
  <si>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</si>
  <si>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</si>
  <si>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</si>
  <si>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</si>
  <si>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</si>
  <si>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</si>
  <si>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</si>
  <si>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</si>
  <si>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</si>
  <si>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</si>
  <si>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</si>
  <si>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</si>
  <si>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</si>
  <si>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</si>
  <si>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</si>
  <si>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</si>
  <si>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</si>
  <si>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</si>
  <si>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</si>
  <si>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</si>
  <si>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</si>
  <si>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</si>
  <si>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</si>
  <si>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</si>
  <si>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</si>
  <si>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BA1140</t>
  </si>
  <si>
    <t>BA1150</t>
  </si>
  <si>
    <t>BA1160</t>
  </si>
  <si>
    <t>BA1161</t>
  </si>
  <si>
    <t>BA1170</t>
  </si>
  <si>
    <t>BA1180</t>
  </si>
  <si>
    <t>BA1190</t>
  </si>
  <si>
    <t>BA1200</t>
  </si>
  <si>
    <t>BA1210</t>
  </si>
  <si>
    <t>BA1220</t>
  </si>
  <si>
    <t>BA1230</t>
  </si>
  <si>
    <t>BA1240</t>
  </si>
  <si>
    <t>BA1250</t>
  </si>
  <si>
    <t>BA1260</t>
  </si>
  <si>
    <t>BA1270</t>
  </si>
  <si>
    <t>BA1280</t>
  </si>
  <si>
    <t>BA1290</t>
  </si>
  <si>
    <t>BA1300</t>
  </si>
  <si>
    <t>BA1310</t>
  </si>
  <si>
    <t>BA1320</t>
  </si>
  <si>
    <t>BA1330</t>
  </si>
  <si>
    <t>BA1340</t>
  </si>
  <si>
    <t>BA1350</t>
  </si>
  <si>
    <t>BA1360</t>
  </si>
  <si>
    <t>BA1370</t>
  </si>
  <si>
    <t>BA1380</t>
  </si>
  <si>
    <t>BA1390</t>
  </si>
  <si>
    <t>BA1400</t>
  </si>
  <si>
    <t>BA1410</t>
  </si>
  <si>
    <t>BA1420</t>
  </si>
  <si>
    <t>BA1430</t>
  </si>
  <si>
    <t>BA1440</t>
  </si>
  <si>
    <t>BA1450</t>
  </si>
  <si>
    <t>BA1460</t>
  </si>
  <si>
    <t>BA1470</t>
  </si>
  <si>
    <t>BA1480</t>
  </si>
  <si>
    <t>BA1490</t>
  </si>
  <si>
    <t>BA1500</t>
  </si>
  <si>
    <t>BA1510</t>
  </si>
  <si>
    <t>BA1520</t>
  </si>
  <si>
    <t>BA1530</t>
  </si>
  <si>
    <t>BA1540</t>
  </si>
  <si>
    <t>BA1550</t>
  </si>
  <si>
    <t>BA1560</t>
  </si>
  <si>
    <t>BA1570</t>
  </si>
  <si>
    <t>BA1580</t>
  </si>
  <si>
    <t>BA1590</t>
  </si>
  <si>
    <t>BA1600</t>
  </si>
  <si>
    <t>BA1610</t>
  </si>
  <si>
    <t>BA1620</t>
  </si>
  <si>
    <t>BA1630</t>
  </si>
  <si>
    <t>BA1640</t>
  </si>
  <si>
    <t>BA1650</t>
  </si>
  <si>
    <t>BA1660</t>
  </si>
  <si>
    <t>BA1670</t>
  </si>
  <si>
    <t>BA1680</t>
  </si>
  <si>
    <t>BA1690</t>
  </si>
  <si>
    <t>BA1700</t>
  </si>
  <si>
    <t>BA1710</t>
  </si>
  <si>
    <t>BA1720</t>
  </si>
  <si>
    <t>BA1730</t>
  </si>
  <si>
    <t>BA1740</t>
  </si>
  <si>
    <t>BA1750</t>
  </si>
  <si>
    <t>BA1760</t>
  </si>
  <si>
    <t>BA1770</t>
  </si>
  <si>
    <t>BA1780</t>
  </si>
  <si>
    <t>BA1790</t>
  </si>
  <si>
    <t>BA1800</t>
  </si>
  <si>
    <t>BA1810</t>
  </si>
  <si>
    <t>BA1820</t>
  </si>
  <si>
    <t>BA1830</t>
  </si>
  <si>
    <t>BA1840</t>
  </si>
  <si>
    <t>BA1850</t>
  </si>
  <si>
    <t>BA1860</t>
  </si>
  <si>
    <t>BA1870</t>
  </si>
  <si>
    <t>BA1880</t>
  </si>
  <si>
    <t>BA1890</t>
  </si>
  <si>
    <t>BA1900</t>
  </si>
  <si>
    <t>BA1910</t>
  </si>
  <si>
    <t>BA1920</t>
  </si>
  <si>
    <t>BA1930</t>
  </si>
  <si>
    <t>BA1940</t>
  </si>
  <si>
    <t>BA1950</t>
  </si>
  <si>
    <t>BA1960</t>
  </si>
  <si>
    <t>BA1970</t>
  </si>
  <si>
    <t>BA1980</t>
  </si>
  <si>
    <t>BA1990</t>
  </si>
  <si>
    <t>BA2000</t>
  </si>
  <si>
    <t>BA2010</t>
  </si>
  <si>
    <t>BA2020</t>
  </si>
  <si>
    <t>BA2030</t>
  </si>
  <si>
    <t>BA2040</t>
  </si>
  <si>
    <t>BA2050</t>
  </si>
  <si>
    <t>BA2060</t>
  </si>
  <si>
    <t>BA2070</t>
  </si>
  <si>
    <t>BA2080</t>
  </si>
  <si>
    <t>BA2090</t>
  </si>
  <si>
    <t>BA2100</t>
  </si>
  <si>
    <t>BA2110</t>
  </si>
  <si>
    <t>BA2120</t>
  </si>
  <si>
    <t>BA2130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</si>
  <si>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</si>
  <si>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</si>
  <si>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</si>
  <si>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</si>
  <si>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</si>
  <si>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</si>
  <si>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</si>
  <si>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</si>
  <si>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BA2220</t>
  </si>
  <si>
    <t>BA2230</t>
  </si>
  <si>
    <t>BA2240</t>
  </si>
  <si>
    <t>BA2250</t>
  </si>
  <si>
    <t>BA2260</t>
  </si>
  <si>
    <t>BA2270</t>
  </si>
  <si>
    <t>BA2280</t>
  </si>
  <si>
    <t>BA2290</t>
  </si>
  <si>
    <t>BA2300</t>
  </si>
  <si>
    <t>BA2310</t>
  </si>
  <si>
    <t>BA2320</t>
  </si>
  <si>
    <t>BA2330</t>
  </si>
  <si>
    <t>BA2340</t>
  </si>
  <si>
    <t>BA2350</t>
  </si>
  <si>
    <t>BA2360</t>
  </si>
  <si>
    <t>BA2370</t>
  </si>
  <si>
    <t>BA2380</t>
  </si>
  <si>
    <t>BA2390</t>
  </si>
  <si>
    <t>BA2400</t>
  </si>
  <si>
    <t>BA2410</t>
  </si>
  <si>
    <t>BA2420</t>
  </si>
  <si>
    <t>BA2430</t>
  </si>
  <si>
    <t>BA2440</t>
  </si>
  <si>
    <t>BA2450</t>
  </si>
  <si>
    <t>BA2460</t>
  </si>
  <si>
    <t>BA2470</t>
  </si>
  <si>
    <t>BA2480</t>
  </si>
  <si>
    <t>BA2490</t>
  </si>
  <si>
    <t>BA2500</t>
  </si>
  <si>
    <t>BA2510</t>
  </si>
  <si>
    <t>BA2520</t>
  </si>
  <si>
    <t>BA2530</t>
  </si>
  <si>
    <t>BA2540</t>
  </si>
  <si>
    <t>BA2550</t>
  </si>
  <si>
    <t>BA2560</t>
  </si>
  <si>
    <t>BA2570</t>
  </si>
  <si>
    <t>BA2580</t>
  </si>
  <si>
    <t>BA2590</t>
  </si>
  <si>
    <t>BA2600</t>
  </si>
  <si>
    <t>BA2610</t>
  </si>
  <si>
    <t>BA2620</t>
  </si>
  <si>
    <t>BA2630</t>
  </si>
  <si>
    <t>BA2640</t>
  </si>
  <si>
    <t>BA2650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</si>
  <si>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</si>
  <si>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</si>
  <si>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</si>
  <si>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</si>
  <si>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</si>
  <si>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</si>
  <si>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</si>
  <si>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</si>
  <si>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</si>
  <si>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</si>
  <si>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</si>
  <si>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</si>
  <si>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</si>
  <si>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</si>
  <si>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</si>
  <si>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</si>
  <si>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</si>
  <si>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</si>
  <si>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</si>
  <si>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BA2710</t>
  </si>
  <si>
    <t>BA2720</t>
  </si>
  <si>
    <t>BA2730</t>
  </si>
  <si>
    <t>BA2740</t>
  </si>
  <si>
    <t>BA2750</t>
  </si>
  <si>
    <t>BA2760</t>
  </si>
  <si>
    <t>BA2770</t>
  </si>
  <si>
    <t>BA2780</t>
  </si>
  <si>
    <t>BA2790</t>
  </si>
  <si>
    <t>BA2800</t>
  </si>
  <si>
    <t>BA2810</t>
  </si>
  <si>
    <t>BA2820</t>
  </si>
  <si>
    <t>BA2840</t>
  </si>
  <si>
    <t>BA2850</t>
  </si>
  <si>
    <t>BA2860</t>
  </si>
  <si>
    <t>BA2870</t>
  </si>
  <si>
    <t>BA2880</t>
  </si>
  <si>
    <t>BA2890</t>
  </si>
  <si>
    <t>CZ9999</t>
  </si>
  <si>
    <t>CA0010</t>
  </si>
  <si>
    <t>CA0020</t>
  </si>
  <si>
    <t>CA0030</t>
  </si>
  <si>
    <t>CA0040</t>
  </si>
  <si>
    <t>CA0050</t>
  </si>
  <si>
    <t>CA0060</t>
  </si>
  <si>
    <t>CA0070</t>
  </si>
  <si>
    <t>CA0080</t>
  </si>
  <si>
    <t>CA0090</t>
  </si>
  <si>
    <t>CA0100</t>
  </si>
  <si>
    <t>CA0110</t>
  </si>
  <si>
    <t>CA0120</t>
  </si>
  <si>
    <t>CA0130</t>
  </si>
  <si>
    <t>CA0140</t>
  </si>
  <si>
    <t>CA0150</t>
  </si>
  <si>
    <t>CA0160</t>
  </si>
  <si>
    <t>CA0170</t>
  </si>
  <si>
    <t>DZ9999</t>
  </si>
  <si>
    <t>DA0010</t>
  </si>
  <si>
    <t>DA0020</t>
  </si>
  <si>
    <t>EZ9999</t>
  </si>
  <si>
    <t>EA0010</t>
  </si>
  <si>
    <t>EA0020</t>
  </si>
  <si>
    <t>EA0030</t>
  </si>
  <si>
    <t>EA0040</t>
  </si>
  <si>
    <t>EA0050</t>
  </si>
  <si>
    <t>EA0060</t>
  </si>
  <si>
    <t>EA0070</t>
  </si>
  <si>
    <t>EA0080</t>
  </si>
  <si>
    <t>EA0090</t>
  </si>
  <si>
    <t>EA0100</t>
  </si>
  <si>
    <t>EA0110</t>
  </si>
  <si>
    <t>EA0120</t>
  </si>
  <si>
    <t>EA0130</t>
  </si>
  <si>
    <t>EA0140</t>
  </si>
  <si>
    <t>EA0150</t>
  </si>
  <si>
    <t>EA0160</t>
  </si>
  <si>
    <t>EA0170</t>
  </si>
  <si>
    <t>EA0180</t>
  </si>
  <si>
    <t>EA0190</t>
  </si>
  <si>
    <t>EA0200</t>
  </si>
  <si>
    <t>EA0210</t>
  </si>
  <si>
    <t>EA0220</t>
  </si>
  <si>
    <t>EA0230</t>
  </si>
  <si>
    <t>EA0240</t>
  </si>
  <si>
    <t>EA0250</t>
  </si>
  <si>
    <t>EA0260</t>
  </si>
  <si>
    <t>EA0270</t>
  </si>
  <si>
    <t>EA0280</t>
  </si>
  <si>
    <t>EA0290</t>
  </si>
  <si>
    <t>EA0300</t>
  </si>
  <si>
    <t>EA0310</t>
  </si>
  <si>
    <t>EA0320</t>
  </si>
  <si>
    <t>EA0330</t>
  </si>
  <si>
    <t>EA0340</t>
  </si>
  <si>
    <t>EA0350</t>
  </si>
  <si>
    <t>EA0360</t>
  </si>
  <si>
    <t>EA0370</t>
  </si>
  <si>
    <t>EA0380</t>
  </si>
  <si>
    <t>EA0390</t>
  </si>
  <si>
    <t>EA0400</t>
  </si>
  <si>
    <t>EA0410</t>
  </si>
  <si>
    <t>EA0420</t>
  </si>
  <si>
    <t>EA0430</t>
  </si>
  <si>
    <t>EA0440</t>
  </si>
  <si>
    <t>EA0450</t>
  </si>
  <si>
    <t>EA0460</t>
  </si>
  <si>
    <t>EA0470</t>
  </si>
  <si>
    <t>EA0480</t>
  </si>
  <si>
    <t>EA0490</t>
  </si>
  <si>
    <t>EA0500</t>
  </si>
  <si>
    <t>EA0510</t>
  </si>
  <si>
    <t>EA0520</t>
  </si>
  <si>
    <t>EA0530</t>
  </si>
  <si>
    <t>EA0540</t>
  </si>
  <si>
    <t>EA0550</t>
  </si>
  <si>
    <t>EA0560</t>
  </si>
  <si>
    <t>YZ9999</t>
  </si>
  <si>
    <t>YA0010</t>
  </si>
  <si>
    <t>YA0020</t>
  </si>
  <si>
    <t>YA0030</t>
  </si>
  <si>
    <t>YA0040</t>
  </si>
  <si>
    <t>YA0050</t>
  </si>
  <si>
    <t>YA0060</t>
  </si>
  <si>
    <t>YA0070</t>
  </si>
  <si>
    <t>YA0080</t>
  </si>
  <si>
    <t>YA0090</t>
  </si>
  <si>
    <t>AA0031 (A.1.A.1.1)  Finanziamento Indistinto)</t>
  </si>
  <si>
    <t>AA0032 (A.1.A.1.2)  Finanziamento indistinto finalizzato da Regione)</t>
  </si>
  <si>
    <t>AA0033 (A.1.A.1.3)  Funzioni)</t>
  </si>
  <si>
    <t>AA0034 (A.1.A.1.3.A) Funzioni - Pronto Soccorso)</t>
  </si>
  <si>
    <t>AA0035 (A.1.A.1.3.B) Funzioni - Altro)</t>
  </si>
  <si>
    <t>AA0036 (A.1.A.1.4) Quota finalizzata per il Piano aziendale di cui all'art. 1; comma 528; L. 208/2015)</t>
  </si>
  <si>
    <t>AA0150 (A.1.B.3.2)  Contributi da altri soggetti pubblici (extra fondo) vincolati)</t>
  </si>
  <si>
    <t>AA0160 (A.1.B.3.3)  Contributi da altri soggetti pubblici (extra fondo) L. 210/92)</t>
  </si>
  <si>
    <t>AA0170 (A.1.B.3.4)  Contributi da altri soggetti pubblici (extra fondo) altro)</t>
  </si>
  <si>
    <t>AA0271 (A.3.A)  Utilizzo fondi per quote inutilizzate contributi di esercizi precedenti da Regione o Prov. Aut. per quota F.S. regionale indistinto finalizzato)</t>
  </si>
  <si>
    <t>AA0280 (A.3.B) Utilizzo fondi per quote inutilizzate contributi di esercizi precedenti da Regione o Prov. Aut. per quota F.S. regionale vincolato)</t>
  </si>
  <si>
    <t>AA0290 (A.3.C) Utilizzo fondi per quote inutilizzate contributi di esercizi precedenti da soggetti pubblici (extra fondo) vincolati)</t>
  </si>
  <si>
    <t>AA0300 (A.3.D) Utilizzo fondi per quote inutilizzate contributi di esercizi precedenti per ricerca)</t>
  </si>
  <si>
    <t>AA0310 (A.3.E) Utilizzo fondi per quote inutilizzate contributi vincolati di esercizi precedenti da privati)</t>
  </si>
  <si>
    <t>AA0361 (A.4.A.1.3) Prestazioni pronto soccorso non seguite da ricovero)</t>
  </si>
  <si>
    <t>AA0370 (A.4.A.1.4) Prestazioni di psichiatria residenziale e semiresidenziale)</t>
  </si>
  <si>
    <t>AA0380 (A.4.A.1.5) Prestazioni di File F)</t>
  </si>
  <si>
    <t>AA0390 (A.4.A.1.6) Prestazioni servizi MMG, PLS, Contin. assistenziale)</t>
  </si>
  <si>
    <t>AA0400 (A.4.A.1.7) Prestazioni servizi farmaceutica convenzionata)</t>
  </si>
  <si>
    <t>AA0410 (A.4.A.1.8) Prestazioni termali)</t>
  </si>
  <si>
    <t>AA0420 (A.4.A.1.9) Prestazioni trasporto ambulanze ed elisoccorso)</t>
  </si>
  <si>
    <t>AA0421 (A.4.A.1.10) Prestazioni assistenza integrativa)</t>
  </si>
  <si>
    <t>AA0422 (A.4.A.1.11) Prestazioni assistena protesica)</t>
  </si>
  <si>
    <t>AA0423 (A.4.A.1.12) Prestazioni assistenza riabilitativa extraospedaliera)</t>
  </si>
  <si>
    <t>AA0424 (A.4.A.1.13) Ricavi per cessione di emocomponenti e cellule staminali)</t>
  </si>
  <si>
    <t>AA0425 (A.4.A.1.14) Prestazioni assistenza domiciliare integrata (ADI))</t>
  </si>
  <si>
    <t>AA0430 (A.4.A.1.15) Altre prestazioni sanitarie e socio-sanitarie a rilevanza sanitaria)</t>
  </si>
  <si>
    <t>AA0471 (A.4.A.3.3) Prestazioni pronto soccorso non seguite da ricovero)</t>
  </si>
  <si>
    <t>AA0480 (A.4.A.3.4) Prestazioni di psichiatria non soggetta a compensazione (resid. e semiresid.))</t>
  </si>
  <si>
    <t>AA0490 (A.4.A.3.5) Prestazioni di File F)</t>
  </si>
  <si>
    <t>AA0500 (A.4.A.3.6) Prestazioni servizi MMG, PLS, Contin. assistenziale Extraregione)</t>
  </si>
  <si>
    <t>AA0510 (A.4.A.3.7) Prestazioni servizi farmaceutica convenzionata Extraregione)</t>
  </si>
  <si>
    <t>AA0520 (A.4.A.3.8) Prestazioni termali Extraregione)</t>
  </si>
  <si>
    <t>AA0530 (A.4.A.3.9) Prestazioni trasporto ambulanze ed elisoccorso Extraregione)</t>
  </si>
  <si>
    <t>AA0541 (A.4.A.3.10) Prestazioni assistenza integrativa da pubblico (extraregione))</t>
  </si>
  <si>
    <t>AA0542 (A.4.A.3.11) Prestazioni assisstenza protesica da pubblico (extraregione))</t>
  </si>
  <si>
    <t>AA0550 (A.4.A.3.12) Ricavi per cessione di emocomponenti e cellule staminali Extraregione)</t>
  </si>
  <si>
    <t>AA0560 (A.4.A.3.13) Ricavi GSA per differenziale saldo mobilità interregionale)</t>
  </si>
  <si>
    <t>AA0561 (A.4.A.3.14) Altre prestazioni sanitarie e sociosanitarie a rilevanza sanitaria erogate a soggetti pubblici Extraregione)</t>
  </si>
  <si>
    <t>AA0570 (A.4.A.3.15) Altre prestazioni sanitarie e sociosanitarie a rilevanza sanitaria non soggette a compensazione Extraregione)</t>
  </si>
  <si>
    <t>AA0580 (A.4.A.3.15.A) Prestazioni di assistenza riabilitativa non soggette a compensazione Extraregione)</t>
  </si>
  <si>
    <t>AA0590 (A.4.A.3.15.B) Altre prestazioni sanitarie e socio-sanitarie a rilevanza sanitaria non soggette a compensazione Extraregione)</t>
  </si>
  <si>
    <t>AA0600 (A.4.A.3.16) Altre prestazioni sanitarie a rilevanza sanitaria - Mobilità attiva Internazionale)</t>
  </si>
  <si>
    <t>AA0601 (A.4.A.3.17) Altre prestazioni sanitarie a rilevanza sanitaria - Mobilità attiva Internazionale rilevata dalle AO, AOU, IRCCS)</t>
  </si>
  <si>
    <t>AA0602 (A.4.A.3.18) Altre prestazioni sanitarie e sociosanitarie a rilevanza sanitaria ad Aziende sanitarie e casse mutua estera - (fatturate direttamente))</t>
  </si>
  <si>
    <t>AA0631 (A.4.B.3) Prestazioni di pronto soccorso non seguite da ricovero da priv. Extraregione in compensazione (mobilità attiva))</t>
  </si>
  <si>
    <t>AA0640 (A.4.B.4)  Prestazioni di File F da priv. Extraregione in compensazione (mobilità attiva))</t>
  </si>
  <si>
    <t>AA0650 (A.4.B.5)  Altre prestazioni sanitarie e sociosanitarie a rilevanza sanitaria erogate da privati v/residenti Extraregione in compensazione (mobilità attiva))</t>
  </si>
  <si>
    <t>AA0831 (A.5.C.4) Altri concorsi, recuperi e rimborsi da parte della Regione - GSA - Azienda Zero (compilato da Aziende))</t>
  </si>
  <si>
    <t>AA0921 (A.5.E.2) Rimborso per Pay back sui dispositivi medici)</t>
  </si>
  <si>
    <t>AA0930 (A.5.E.3) Altri concorsi, recuperi e rimborsi da privati)</t>
  </si>
  <si>
    <t>BA0051 (B.1.A.1.3) Ossigeno e altri gas medicali)</t>
  </si>
  <si>
    <t>BA0060 (B.1.A.1.4) Emoderivati di produzione regionale)</t>
  </si>
  <si>
    <t>BA0541 (B.2.A.3.2) prestazioni di pronto soccorso non seguite da ricovero - da pubblico (Aziende saniarie pubbliche della Regione))</t>
  </si>
  <si>
    <t>BA0550 (B.2.A.3.3) - da pubblico (altri soggetti pubbl. della Regione))</t>
  </si>
  <si>
    <t>BA0551 (B.2.A.3.4) prestazioni di pronto soccorso non seguite da ricovero - da pubblico (altri soggetti pubbl. della Regione))</t>
  </si>
  <si>
    <t>BA0560 (B.2.A.3.5) - da pubblico (Extraregione))</t>
  </si>
  <si>
    <t>BA0561 (B.2.A.3.6) prestazioni di pronto soccorso non seguite da ricovero - da pubblico (Extraregione))</t>
  </si>
  <si>
    <t>BA0570 (B.2.A.3.7) - da privato - Medici SUMAI)</t>
  </si>
  <si>
    <t>BA0580 (B.2.A.3.8) - da privato)</t>
  </si>
  <si>
    <t>BA0590 (B.2.A.3.8.A) Servizi sanitari per assistenza specialistica da IRCCS privati e Policlinici privati)</t>
  </si>
  <si>
    <t>BA0591 (B.2.A.3.8.B) Servizi sanitari per prestazioni di pronto soccorso non seguite da ricovero - da IRCCS privati e Policlinici privati)</t>
  </si>
  <si>
    <t>BA0600 (B.2.A.3.8.C) Servizi sanitari per assistenza specialistica da Ospedali Classificati privati)</t>
  </si>
  <si>
    <t>BA0601 (B.2.A.3.8.D) Servizi sanitari per prestazioni di pronto soccorso non seguite da ricovero - da Ospedali Classificati privati)</t>
  </si>
  <si>
    <t>BA0610 (B.2.A.3.8.E) Servizi sanitari per assistenza specialistica da Case di Cura private)</t>
  </si>
  <si>
    <t>BA0611 (B.2.A.3.8.F) Servizi sanitari per prestazioni di pronto soccorso non seguite da ricovero - da Case di Cura private)</t>
  </si>
  <si>
    <t>BA0620 (B.2.A.3.8.G) Servizi sanitari per assistenza specialistica da altri privati)</t>
  </si>
  <si>
    <t>BA0621 (B.2.A.3.8.H) Servizi sanitari per prestazioni di pronto soccorso non seguite da ricovero - da altri privati)</t>
  </si>
  <si>
    <t>BA0630 (B.2.A.3.9) - da privato per cittadini non residenti - Extraregione (mobilità attiva in compensazione))</t>
  </si>
  <si>
    <t>BA0631 (B.2.A.3.10) Servizi sanitari per prestazioni di pronto soccorso non seguite da ricovero - da privato per cittadini non residenti - Extraregione (mobilità attiva in compensazione))</t>
  </si>
  <si>
    <t>BA1161 (B.2.A.12.3) - da pubblico (Extraregione) - Acquisto di Altre prestaioni sociosanitare a rilevanza sanitaria erogate a soggetti pubblici Extraregione)</t>
  </si>
  <si>
    <t>BA1170 (B.2.A.12.4) - da pubblico (Extraregione) non soggette a compensazione)</t>
  </si>
  <si>
    <t>BA1180 (B.2.A.12.5) - da privato (intraregionale))</t>
  </si>
  <si>
    <t>BA1190 (B.2.A.12.6) - da privato (extraregionale))</t>
  </si>
  <si>
    <t>BA1341 (B.2.A.14.7)  Rimborsi, assegni e contributi v/Regione - GSA - Azienda Zero)</t>
  </si>
  <si>
    <t>BA1541 (B.2.A.16.6) Costi per servizi sanitari - Mobilità internazionale passiva rilevata dalle ASL)</t>
  </si>
  <si>
    <t>BA1542 (B.2.A.16.7) Costi per prestazioni sanitarie erogate da aziende sanitarie estere (fatturate direttamente))</t>
  </si>
  <si>
    <t>BA1550 (B.2.A.17) Costi GSA per differenziale saldo mobilità interregionale)</t>
  </si>
  <si>
    <t>BA1831 (B.2.B.2.3.F) Altre Consulenze non sanitarie da privato - in attuazione dell’art.79; comma 1 sexies lettera c); del D.L. 112/2008; convertito con legge 133/2008 e della legge 23 dicembre 2009 n. 191)</t>
  </si>
  <si>
    <t>BA2061 (B.4.D) Canoni di project financing)</t>
  </si>
  <si>
    <t>BA2070 (B.4.E)  Locazioni e noleggi da Aziende sanitarie pubbliche della Regione)</t>
  </si>
  <si>
    <t>BA2551 (B.9.C.3) Altri oneri diversi di gestione da Aziende sanitarie pubbliche della Regione)</t>
  </si>
  <si>
    <t>BA2552 (B.9.C.4) Altri oneri diversi di gestione - per Autoassicurazione)</t>
  </si>
  <si>
    <t>BA2590 (B.11.A) Ammortamento dei fabbricati)</t>
  </si>
  <si>
    <t>BA2600 (B.11.A.1) Ammortamenti fabbricati non strumentali (disponibili))</t>
  </si>
  <si>
    <t>BA2610 (B.11.A.2) Ammortamenti fabbricati strumentali (indisponibili))</t>
  </si>
  <si>
    <t>BA2620 (B.11.B) Ammortamenti delle altre immobilizzazioni materiali)</t>
  </si>
  <si>
    <t>BA2630 (B.12) Svalutazione delle immobilizzazioni e dei crediti)</t>
  </si>
  <si>
    <t>BA2640 (B.12.A) Svalutazione delle immobilizzazioni immateriali e materiali)</t>
  </si>
  <si>
    <t>BA2650 (B.12.B) Svalutazione dei crediti)</t>
  </si>
  <si>
    <t>BA2660 (B.13) Variazione delle rimanenze)</t>
  </si>
  <si>
    <t>BA2670 (B.13.A) Variazione rimanenze sanitarie)</t>
  </si>
  <si>
    <t>BA2671 (B.13.A.1) Prodotti farmaceutici ed emoderivati)</t>
  </si>
  <si>
    <t>BA2672 (B.13.A.2) Sangue ed emocomponenti)</t>
  </si>
  <si>
    <t>BA2673 (B.13.A.3) Dispositivi medici)</t>
  </si>
  <si>
    <t>BA2674 (B.13.A.4) Prodotti dietetici)</t>
  </si>
  <si>
    <t>BA2675 (B.13.A.5) Materiali per la profilassi (vaccini))</t>
  </si>
  <si>
    <t>BA2676 (B.13.A.6) Prodotti chimici)</t>
  </si>
  <si>
    <t>BA2677 (B.13.A.7) Materiali e prodotti per uso veterinario)</t>
  </si>
  <si>
    <t>BA2678 (B.13.A.8) Altri beni e prodotti sanitari)</t>
  </si>
  <si>
    <t>BA2680 (B.13.B) Variazione rimanenze non sanitarie)</t>
  </si>
  <si>
    <t>BA2681 (B.13.B.1) Prodotti alimentari)</t>
  </si>
  <si>
    <t>BA2682 (B.13.B.2) Materiali di guardaroba, di pulizia, e di convivenza in genere)</t>
  </si>
  <si>
    <t>BA2683 (B.13.B.3) Combustibili, carburanti e lubrificanti)</t>
  </si>
  <si>
    <t>BA2684 (B.13.B.4) Supporti informatici e cancelleria)</t>
  </si>
  <si>
    <t>BA2685 (B.13.B.5) Materiale per la manutenzione)</t>
  </si>
  <si>
    <t>BA2686 (B.13.B.6) Altri beni e prodotti non sanitari)</t>
  </si>
  <si>
    <t>BA2690 (B.14) Accantonamenti dell’esercizio)</t>
  </si>
  <si>
    <t>BA2700 (B.14.A) Accantonamenti per rischi)</t>
  </si>
  <si>
    <t>BA2710 (B.14.A.1)  Accantonamenti per cause civili ed oneri processuali)</t>
  </si>
  <si>
    <t>BA2720 (B.14.A.2)  Accantonamenti per contenzioso personale dipendente)</t>
  </si>
  <si>
    <t>BA2730 (B.14.A.3)  Accantonamenti per rischi connessi all'acquisto di prestazioni sanitarie da privato)</t>
  </si>
  <si>
    <t>BA2740 (B.14.A.4)  Accantonamenti per copertura diretta dei rischi (autoassicurazione))</t>
  </si>
  <si>
    <t>BA2741 (B.14.A.5) Accantonamenti per franchigia assicurativa)</t>
  </si>
  <si>
    <t>BA2750 (B.14.A.6)  Altri accantonamenti per rischi)</t>
  </si>
  <si>
    <t>BA2751 (B.14.A.7) Accantonamenti per interessi di mora)</t>
  </si>
  <si>
    <t>BA2760 (B.14.B) Accantonamenti per premio di operosità (SUMAI))</t>
  </si>
  <si>
    <t>BA2770 (B.14.C) Accantonamenti per quote inutilizzate di contributi finalizzati e vincolati)</t>
  </si>
  <si>
    <t>BA2771 (B.14.C.1) Accantonamenti per quote inutilizzate contributi da Regione e Prov. Auto. per quota F.S. indistinto finalizzato)</t>
  </si>
  <si>
    <t>BA2780 (B.14.C.2)  Accantonamenti per quote inutilizzate contributi da Regione e Prov. Aut. per quota F.S. vincolato)</t>
  </si>
  <si>
    <t>BA2790 (B.14.C.3)  Accantonamenti per quote inutilizzate contributi da soggetti pubblici (extra fondo) vincolati)</t>
  </si>
  <si>
    <t>BA2800 (B.14.C.4)  Accantonamenti per quote inutilizzate contributi da soggetti pubblici per ricerca)</t>
  </si>
  <si>
    <t>BA2810 (B.14.C.5)  Accantonamenti per quote inutilizzate contributi vincolati da privati)</t>
  </si>
  <si>
    <t>BA2811 (B.14.C.6) Accontonamenti per quote inutilizzate contributi da soggetti privati per ricerca)</t>
  </si>
  <si>
    <t>BA2820 (B.14.D) Altri accantonamenti)</t>
  </si>
  <si>
    <t>BA2840 (B.14.D.1)  Acc. Rinnovi convenzioni MMG/PLS/MCA)</t>
  </si>
  <si>
    <t>BA2850 (B.14.D.2)  Acc. Rinnovi convenzioni Medici Sumai)</t>
  </si>
  <si>
    <t>BA2860 (B.14.D.3)  Acc. Rinnovi contratt.: dirigenza medica)</t>
  </si>
  <si>
    <t>BA2870 (B.14.D.4)  Acc. Rinnovi contratt.: dirigenza non medica)</t>
  </si>
  <si>
    <t>BA2880 (B.14.D.5)  Acc. Rinnovi contratt.: comparto)</t>
  </si>
  <si>
    <t>BA2881 (B.14.D.6)  Acc. per Trattamento di fine rapporto dipendenti)</t>
  </si>
  <si>
    <t>BA2882 (B.14.D.7)  Acc. per Trattamenti di quiescenza e simili)</t>
  </si>
  <si>
    <t>BA2883 (B.14.D.8)  Acc. per Fondi integrativi pensione)</t>
  </si>
  <si>
    <t>BA2884 (B.14.D.9)  Acc. Incentivi funzioni tecniche art. 113 D.lgs 50/2016)</t>
  </si>
  <si>
    <t>BA2890 (B.14.D.10) Altri accantonamenti)</t>
  </si>
  <si>
    <t>EA0051 (E.1.B.2.1) Sopravvenienze attive per quote F.S vincolato)</t>
  </si>
  <si>
    <t>EA0060 (E.1.B.2.2) Sopravvenienze attive v/Aziende sanitarie pubbliche della Regione)</t>
  </si>
  <si>
    <t>EA0070 (E.1.B.2.3) Sopravvenienze attive v/terzi)</t>
  </si>
  <si>
    <t>EA0080 (E.1.B.2.3.A) Sopravvenienze attive v/terzi relative alla mobilità extraregionale)</t>
  </si>
  <si>
    <t>EA0090 (E.1.B.2.3.B) Sopravvenienze attive v/terzi relative al personale)</t>
  </si>
  <si>
    <t>EA0100 (E.1.B.2.3.C) Sopravvenienze attive v/terzi relative alle convenzioni con medici di base)</t>
  </si>
  <si>
    <t>EA0110 (E.1.B.2.3.D) Sopravvenienze attive v/terzi relative alle convenzioni per la specialistica)</t>
  </si>
  <si>
    <t>EA0120 (E.1.B.2.3.E) Sopravvenienze attive v/terzi relative all'acquisto prestaz. sanitarie da operatori accreditati)</t>
  </si>
  <si>
    <t>EA0130 (E.1.B.2.3.F) Sopravvenienze attive v/terzi relative all'acquisto di beni e servizi)</t>
  </si>
  <si>
    <t>EA0140 (E.1.B.2.3.G) Altre sopravvenienze attive v/terzi)</t>
  </si>
  <si>
    <t>EA0461 (E.2.B.4.1) Insussistenze passive per quote F.S. vincolato)</t>
  </si>
  <si>
    <t>EA0470 (E.2.B.4.2) Insussistenze passive v/Aziende sanitarie pubbliche della Regione)</t>
  </si>
  <si>
    <t>EA0480 (E.2.B.4.3) Insussistenze passive v/terzi)</t>
  </si>
  <si>
    <t>EA0490 (E.2.B.4.3.A) Insussistenze passive v/terzi relative alla mobilità extraregionale)</t>
  </si>
  <si>
    <t>EA0500 (E.2.B.4.3.B) Insussistenze passive v/terzi relative al personale)</t>
  </si>
  <si>
    <t>EA0510 (E.2.B.4.3.C) Insussistenze passive v/terzi relative alle convenzioni con medici di base)</t>
  </si>
  <si>
    <t>EA0520 (E.2.B.4.3.D) Insussistenze passive v/terzi relative alle convenzioni per la specialistica)</t>
  </si>
  <si>
    <t>EA0530 (E.2.B.4.3.E) Insussistenze passive v/terzi relative all'acquisto prestaz. sanitarie da operatori accreditati)</t>
  </si>
  <si>
    <t>EA0540 (E.2.B.4.3.F) Insussistenze passive v/terzi relative all'acquisto di beni e servizi)</t>
  </si>
  <si>
    <t>EA0550 (E.2.B.4.3.G) Altre insussistenze passive v/terzi)</t>
  </si>
  <si>
    <t>AA0031a (A.1.A.1.1.A) Finanziamento indistinto - quota capitaria)</t>
  </si>
  <si>
    <t>AA0031b (A.1.A.1.1.B) Finanziamento indistinto - altro)</t>
  </si>
  <si>
    <t>AA0032a (A.1.A.1.2.A)  Finanziamento indistinto finalizzato da Regione - per investimenti)</t>
  </si>
  <si>
    <t>AA0032b (A.1.A.1.2.B)  Finanziamento indistinto finalizzato da Regione - altro)</t>
  </si>
  <si>
    <t>AA0150a (A.1.B.3.2.a)  Contributi da altri soggetti pubblici (extra fondo) vincolati - PERIMETRO SANITA)</t>
  </si>
  <si>
    <t>AA0150b (A.1.B.3.2.b)  Contributi da altri soggetti pubblici (extra fondo) vincolati - PERIMETRO NO SANITA)</t>
  </si>
  <si>
    <t>AA0290a (A.3.C.1) Utilizzo fondi per quote inutilizzate contributi di esercizi precedenti da soggetti pubblici (extra fondo) vincolati - PERIMETRO SANITA)</t>
  </si>
  <si>
    <t>AA0290b (A.3.C.2) Utilizzo fondi per quote inutilizzate contributi di esercizi precedenti da soggetti pubblici (extra fondo) vincolati - NO PERIMETRO SANITA)</t>
  </si>
  <si>
    <t>AA0430a (A.4.A.1.15.A) Altre prestazioni sanitarie e socio-sanitarie a rilevanza sanitaria - HOSPICE)</t>
  </si>
  <si>
    <t>AA0430b (A.4.A.1.15.B) Altre prestazioini sanitarie e socio-sanitarie a rilevanza sanitaria)</t>
  </si>
  <si>
    <t>AA0860a (A.5.D.2.A) Rimborsi per acquisto beni da parte di altri soggetti pubblici: emoderivati CRAT)</t>
  </si>
  <si>
    <t>AA0860b (A.5.D.2.B) Rimborsi per acquisto beni da parte di altri soggetti pubblici: altro)</t>
  </si>
  <si>
    <t>BA0061 (B.1.A.1.4.1) Emoderivati di produzione regionale da pubblico (Aziende sanitarie pubbliche della Regione) Mobilità intraregionale)</t>
  </si>
  <si>
    <t>BA0062 (B.1.A.1.4.2) Emoderivati di produzione regionale da pubblico (Aziend sanitarie pubbliche della Regione) - Mobilità extraregionale)</t>
  </si>
  <si>
    <t>BA0063 (B.1.A.1.4.3) Emoderivati di produzione regionale da altri soggetti)</t>
  </si>
  <si>
    <t>BA0220a (B.1.A.3.1.A)  Dispositivi protesici impiantabili))</t>
  </si>
  <si>
    <t>BA0220b (B.1.A.3.1.B)  Dispositivi medici altro))</t>
  </si>
  <si>
    <t>BA0301 (BA0301 (B.1.A.9.1)  Prodotti farmaceutici ed emoderivati)</t>
  </si>
  <si>
    <t>BA0303 (BA0303 (B.1.A.9.3) Dispositivi medici)</t>
  </si>
  <si>
    <t>BA0304 (BA0304 (B.1.A.9.4)  Prodotti dietetici)</t>
  </si>
  <si>
    <t>BA0305 (BA0305 (B.1.A.9.5)  Materiali per la profilassi (vaccini))</t>
  </si>
  <si>
    <t>BA0306 (BA0306 (B.1.A.9.6)  Prodotti chimici)</t>
  </si>
  <si>
    <t>BA0307 (BA0307 (B.1.A.9.7)  Materiali e prodotti per uso veterinario)</t>
  </si>
  <si>
    <t>BA0308 (BA0308 (B.1.A.9.8)  Altri beni e prodotti sanitari)</t>
  </si>
  <si>
    <t>BA1151 (B.2.A.12.1.A) Assistenza domiciliare integrata (ADI))</t>
  </si>
  <si>
    <t>BA1152 (B.2.A.12.1.B) Altre prestazioni socio-sanitarie a rilevanza sanitaria)</t>
  </si>
  <si>
    <t>BA1160a (B.2.A.12.2.A) Residenzialità anziani)</t>
  </si>
  <si>
    <t>BA1160b (B.2.A.12.2.B) Residenzialità disabili)</t>
  </si>
  <si>
    <t>BA1160c (B.2.A.12.2.C) Centri diurni per disabili)</t>
  </si>
  <si>
    <t>BA1160d (B.2.A.12.2.D) Hospice)</t>
  </si>
  <si>
    <t>BA1160e (B.2.A.12.2.E) Altro))</t>
  </si>
  <si>
    <t>BA1180a (B.2.A.12.5.A) Residenzialità anziani)</t>
  </si>
  <si>
    <t>BA1180b (B.2.A.12.5.B) Residenzialità disabili)</t>
  </si>
  <si>
    <t>BA1180c (B.2.A.12.5.C) Centri diurni per disabili)</t>
  </si>
  <si>
    <t>BA1180d (B.2.A.12.5.D) Hospice)</t>
  </si>
  <si>
    <t>BA1180e (B.2.A.12.5.E) Altro)</t>
  </si>
  <si>
    <t>BA1530a (B.2.A.16.4.1)  Altri servizi sanitari da privato - SPERIMENTAZIONI)</t>
  </si>
  <si>
    <t>BA1530b (B.2.A.16.4.2)  Altri servizi sanitari da privato - SERVICE)</t>
  </si>
  <si>
    <t>BA1530z (B.2.A.16.4.2.A) Altri servizi sanitari da privato - SERVIZIO OSSIGENO))</t>
  </si>
  <si>
    <t>BA1530y (B.2.A.16.4.2.B) Altri servizi sanitari da privato - SERVICE - ALTRO))</t>
  </si>
  <si>
    <t>BA1530c (B.2.A.16.4.3) Altri servizi sanitari da privato - DPC))</t>
  </si>
  <si>
    <t>BA1530d (B.2.A.16.4.4) Altri servizi sanitari da privato - ALTRO))</t>
  </si>
  <si>
    <t>BA1601 (B.2.B.1.3.A) Mensa dipendenti)</t>
  </si>
  <si>
    <t>BA1602 (B.2.B.1.3.B) Mensa degenti)</t>
  </si>
  <si>
    <t>BA1740a (B.2.B.1.12.C.1) Altri servizi non sanitari esternalizzati (1)))</t>
  </si>
  <si>
    <t>BA1740b (B.2.B.1.12.C.2) Altri servizi non sanitari da privato: altro (2)))</t>
  </si>
  <si>
    <t>BA2570a (B.10.A) Costi di impianto e di ampliamento))</t>
  </si>
  <si>
    <t>BA2570b (B.10.B) Costi di ricerca e sviluppo))</t>
  </si>
  <si>
    <t>BA2570c (B.10.C) Diritti di brevetto e diritti di utilizzazione delle opere d'ingegno))</t>
  </si>
  <si>
    <t>BA2570d (B.10.D) Concessioni, licenze, marchi e diritti simili))</t>
  </si>
  <si>
    <t>BA2570e (B.10.E) Migliorie su beni di terzi))</t>
  </si>
  <si>
    <t>BA2570f (B.10.F) Pubblicità))</t>
  </si>
  <si>
    <t>BA2570g (B.10.G) Altre immobilizzazioni immateriali))</t>
  </si>
  <si>
    <t>BA2600a (B.11.A.1.1) Ammortamenti fabbricati non strumentali (disponibili)))</t>
  </si>
  <si>
    <t>BA2600b (B.11.A.1.2) Ammortamenti costruzioni leggere non strumentali (disponibili)))</t>
  </si>
  <si>
    <t>BA2610a (B.11.A.2.1) Ammortamento fabbricati strumentali (indisponibili)))</t>
  </si>
  <si>
    <t>BA2610b (B.11.A.2.2) Ammortamenti costruzioni leggere strumentali (indisponibili)))</t>
  </si>
  <si>
    <t>BA2620a (B.11.B.1) Ammortamento impianti e macchinari))</t>
  </si>
  <si>
    <t>BA2620z (B.11.B.1.1) Ammortamento impianti e macchinari - audiovisivi))</t>
  </si>
  <si>
    <t>BA2620y (B.11.B.1.2) Ammortamento impianti e macchinari - altro))</t>
  </si>
  <si>
    <t>BA2620b (B.11.B.2) Ammortamento attrezzature sanitarie e scientifiche))</t>
  </si>
  <si>
    <t>BA2620c (B.11.B.3) Ammortamento mobili e arredi))</t>
  </si>
  <si>
    <t>BA2620d (B.11.B.4) Ammortamento automezzi))</t>
  </si>
  <si>
    <t>BA2620e (B.11.B.5) Ammortamento macchine d'ufficio))</t>
  </si>
  <si>
    <t>BA2620f (B.11.B.6) Ammortamenti altri beni))</t>
  </si>
  <si>
    <t>BA2650a (B.12.B.1) Svalutazione dei crediti delle immobilizzazioni finanziarie)</t>
  </si>
  <si>
    <t>BA2650b (B.12.B.2) Svalutazione dei crediti dell'attivo circolante)</t>
  </si>
  <si>
    <t>BA2790a (B.14.C.3.a)  Accantonamenti per quote inutilizzate contributi da soggetti pubblici (extra fondo) vincolati - PERIMETRO SANITA)</t>
  </si>
  <si>
    <t>BA2790b (B.14.C.3.b)  Accantonamenti per quote inutilizzate contributi da soggetti pubblici (extra fondo) vincolati - NO PERIMETRO SANITA)</t>
  </si>
  <si>
    <t>EA0060a (E.1.B.2.2.A) Sopravvenienze attive v/Aziende sanitarie pubbliche della Regione relative alla mobilità intraregionale)</t>
  </si>
  <si>
    <t>EA0060b (E.1.B.2.2.B) Altre sopravvenienze attive v/Aziende sanitarie pubbliche della Regione)</t>
  </si>
  <si>
    <t>AA0031a</t>
  </si>
  <si>
    <t>AA0032a</t>
  </si>
  <si>
    <t>AA0031b</t>
  </si>
  <si>
    <t>AA0032b</t>
  </si>
  <si>
    <t>AA0150a</t>
  </si>
  <si>
    <t>AA0290a</t>
  </si>
  <si>
    <t>AA0423</t>
  </si>
  <si>
    <t>AA0430a</t>
  </si>
  <si>
    <t>AA0430b</t>
  </si>
  <si>
    <t>AA0561</t>
  </si>
  <si>
    <t>AA0860a</t>
  </si>
  <si>
    <t>AA0860b</t>
  </si>
  <si>
    <t>BA0063</t>
  </si>
  <si>
    <t>BA0220a</t>
  </si>
  <si>
    <t>BA0220b</t>
  </si>
  <si>
    <t>BA1152</t>
  </si>
  <si>
    <t>BA1160a</t>
  </si>
  <si>
    <t>BA1160b</t>
  </si>
  <si>
    <t>BA1160c</t>
  </si>
  <si>
    <t>BA1160d</t>
  </si>
  <si>
    <t>BA1160e</t>
  </si>
  <si>
    <t>BA1180a</t>
  </si>
  <si>
    <t>BA1180b</t>
  </si>
  <si>
    <t>BA1180c</t>
  </si>
  <si>
    <t>BA1180d</t>
  </si>
  <si>
    <t>BA1180e</t>
  </si>
  <si>
    <t>BA1530a</t>
  </si>
  <si>
    <t>BA1530b</t>
  </si>
  <si>
    <t>BA1530z</t>
  </si>
  <si>
    <t>BA1530y</t>
  </si>
  <si>
    <t>BA1530c</t>
  </si>
  <si>
    <t>BA1530d</t>
  </si>
  <si>
    <t>BA1740a</t>
  </si>
  <si>
    <t>BA1740b</t>
  </si>
  <si>
    <t>BA2570a</t>
  </si>
  <si>
    <t>BA2570b</t>
  </si>
  <si>
    <t>BA2570c</t>
  </si>
  <si>
    <t>BA2570d</t>
  </si>
  <si>
    <t>BA2570e</t>
  </si>
  <si>
    <t>BA2570f</t>
  </si>
  <si>
    <t>BA2570g</t>
  </si>
  <si>
    <t>BA2620a</t>
  </si>
  <si>
    <t>BA2620z</t>
  </si>
  <si>
    <t>BA2620y</t>
  </si>
  <si>
    <t>BA2620b</t>
  </si>
  <si>
    <t>BA2620c</t>
  </si>
  <si>
    <t>BA2620d</t>
  </si>
  <si>
    <t>BA2600a</t>
  </si>
  <si>
    <t>BA2600b</t>
  </si>
  <si>
    <t>BA2610a</t>
  </si>
  <si>
    <t>BA2610b</t>
  </si>
  <si>
    <t>BA2620e</t>
  </si>
  <si>
    <t>BA2620f</t>
  </si>
  <si>
    <t>BA2650a</t>
  </si>
  <si>
    <t>BA2650b</t>
  </si>
  <si>
    <t>BA2790a</t>
  </si>
  <si>
    <t>BA2751</t>
  </si>
  <si>
    <t>BA2883</t>
  </si>
  <si>
    <t>BA2881</t>
  </si>
  <si>
    <t>EA0060a</t>
  </si>
  <si>
    <t>EA0060b</t>
  </si>
  <si>
    <t>AA0141</t>
  </si>
  <si>
    <t>AA0150b</t>
  </si>
  <si>
    <t>AA0171</t>
  </si>
  <si>
    <t>AA0271</t>
  </si>
  <si>
    <t>AA0290b</t>
  </si>
  <si>
    <t>AA0361</t>
  </si>
  <si>
    <t>AA0421</t>
  </si>
  <si>
    <t>AA0422</t>
  </si>
  <si>
    <t>AA0424</t>
  </si>
  <si>
    <t>AA0425</t>
  </si>
  <si>
    <t>AA0471</t>
  </si>
  <si>
    <t>AA0541</t>
  </si>
  <si>
    <t>AA0542</t>
  </si>
  <si>
    <t>AA0601</t>
  </si>
  <si>
    <t>AA0602</t>
  </si>
  <si>
    <t>AA0631</t>
  </si>
  <si>
    <t>AA0831</t>
  </si>
  <si>
    <t>AA0921</t>
  </si>
  <si>
    <t>BA0051</t>
  </si>
  <si>
    <t>BA0061</t>
  </si>
  <si>
    <t>BA0062</t>
  </si>
  <si>
    <t>BA0301</t>
  </si>
  <si>
    <t>BA0303</t>
  </si>
  <si>
    <t>BA0304</t>
  </si>
  <si>
    <t>BA0305</t>
  </si>
  <si>
    <t>BA0306</t>
  </si>
  <si>
    <t>BA0307</t>
  </si>
  <si>
    <t>BA0308</t>
  </si>
  <si>
    <t>BA0541</t>
  </si>
  <si>
    <t>BA0551</t>
  </si>
  <si>
    <t>BA0561</t>
  </si>
  <si>
    <t>BA0591</t>
  </si>
  <si>
    <t>BA0601</t>
  </si>
  <si>
    <t>BA0611</t>
  </si>
  <si>
    <t>BA0621</t>
  </si>
  <si>
    <t>BA0631</t>
  </si>
  <si>
    <t>BA1151</t>
  </si>
  <si>
    <t>BA1341</t>
  </si>
  <si>
    <t>BA1541</t>
  </si>
  <si>
    <t>BA1542</t>
  </si>
  <si>
    <t>BA1601</t>
  </si>
  <si>
    <t>BA1602</t>
  </si>
  <si>
    <t>BA1831</t>
  </si>
  <si>
    <t>BA2061</t>
  </si>
  <si>
    <t>BA2551</t>
  </si>
  <si>
    <t>BA2552</t>
  </si>
  <si>
    <t>BA2741</t>
  </si>
  <si>
    <t>BA2771</t>
  </si>
  <si>
    <t>BA2790b</t>
  </si>
  <si>
    <t>BA2811</t>
  </si>
  <si>
    <t>BA2882</t>
  </si>
  <si>
    <t>BA2884</t>
  </si>
  <si>
    <t>EA0051</t>
  </si>
  <si>
    <t>EA0461</t>
  </si>
  <si>
    <t>4 = SANITARIO
3 = SOCIALE</t>
  </si>
  <si>
    <t>4</t>
  </si>
  <si>
    <t>Costi GSA per differenziale saldo mobilità interregionale)</t>
  </si>
  <si>
    <t>AA0141 (A.1.B.3.1) Contributi da Ministero della Salute (extra fondo))</t>
  </si>
  <si>
    <t>AA0171 (A.1.B.3.5) Contributi da altri soggetti pubblici (extra fondo) - in attuazione dell’art.79; comma 1 sexies lettera c); del D.L. 112/2008; convertito con legge 133/2008 e della legge 23 dicembre 2009 n)</t>
  </si>
  <si>
    <t>"" displayCredits="Default" dimDisplayMode="DimensionName" displayDebits="Default" slicersHorizontal="false" slicersSpacer="0" slicersDimensionsLoc="Left" slicersWrapThreshold="0" slicersHideSettings="None" query="NewTable0Query"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styleEntryDataHeldCe</t>
  </si>
  <si>
    <t>ll="SAS FM Held member data cell" styleEntryProtectedHoldableCell="SAS FM Protected Holdable member data cell" styleClientCalculatedMemberDataEntry="SAS FM Client calculated data cell (data entry table)" styleClientCalculatedMemberReadOnly="SAS FM Client calculated data cell (read only table)" styleEntryDataNoQuery="SAS FM No query data cell" NonTimeRollUpWritable="false" allowFormEntryAnalyticsChangeSTP="false" filterZerosLocations="None" filterNaNLocations="None" filterValues="None" applySystemFilters="false" styleRowDrillableHeader="SAS FM Row drillable header"&gt;
      &lt;ProtectedCrossings /&gt;
      &lt;Filters&gt;
        &lt;Filter crossingCodes="6.INTORG.3.999.4.TIME.4.2011" /&gt;
      &lt;/Filters&gt;
    &lt;/Table&gt;
  &lt;/Views&gt;
  &lt;Queries&gt;
    &lt;Query name="NewTable0Query" cubeId="-1" cubeCode="Copy of M2019_G118_DE_CONS" RollUpsAreWritable="false"&gt;
      &lt;useLinkedHierarchyInTuples&gt;false&lt;/useLinkedHiera</t>
  </si>
  <si>
    <t xml:space="preserve">rchyInTuples&gt;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code="ZZ9999" includeLeaves="n" includeRollups="n" include="true" /&gt;
          &lt;Member id="0" code="AA0450_ric (B)" includeLeaves="0" includeRollups="0" include="false" /&gt;
          &lt;Member id="0" code="AA0340_ric (A)" includeLeaves="0" includeRollups="0" include="false" /&gt;
          &lt;Member id="0" code="AA0330_ric (A+B)" includeLeaves="0" includeRollups="0" include="false" /&gt;
          &lt;Member id="0" code="AA0330_ric (C+D)" includeLeaves="0" includeRollups="0" include="false" /&gt;
          &lt;Member id="0" code="AA0330_ric (A+C)" includeLeaves="0" includeRollups="0" include="false" /&gt;
         </t>
  </si>
  <si>
    <t xml:space="preserve"> &lt;Member id="0" code="AA0340_ric (B+D)" includeLeaves="0" includeRollups="0" include="false" /&gt;
          &lt;Member id="0" code="AA0340_ric (TOT)" includeLeaves="0" includeRollups="0" include="false" /&gt;
          &lt;Member id="0" code="AA0450_POSTE R" includeLeaves="0" includeRollups="0" include="false" /&gt;
          &lt;Member id="0" code="AA0450_ricavi extraregione" includeLeaves="0" includeRollups="0" include="false" /&gt;
          &lt;Member id="0" code="AA0821" includeLeaves="0" includeRollups="0" include="false" /&gt;
          &lt;Member id="0" code="AA0822" includeLeaves="0" includeRollups="0" include="false" /&gt;
          &lt;Member id="0" code="AA0823" includeLeaves="0" includeRollups="0" include="false" /&gt;
          &lt;Member id="0" code="AA0824" includeLeaves="0" includeRollups="0" include="false" /&gt;
          &lt;Member id="0" code="AA0825" includeLeaves="0" includeRollups="0" include="false" /&gt;
      </t>
  </si>
  <si>
    <t xml:space="preserve">    &lt;Member id="0" code="AA0826" includeLeaves="0" includeRollups="0" include="false" /&gt;
          &lt;Member id="0" code="AA0827" includeLeaves="0" includeRollups="0" include="false" /&gt;
          &lt;Member id="0" code="AA0828" includeLeaves="0" includeRollups="0" include="false" /&gt;
          &lt;Member id="0" code="AA0829" includeLeaves="0" includeRollups="0" include="false" /&gt;
          &lt;Member id="0" code="AA082a" includeLeaves="0" includeRollups="0" include="false" /&gt;
          &lt;Member id="0" code="AA082b" includeLeaves="0" includeRollups="0" include="false" /&gt;
          &lt;Member id="0" code="AA082c" includeLeaves="0" includeRollups="0" include="false" /&gt;
          &lt;Member id="0" code="AA082d" includeLeaves="0" includeRollups="0" include="false" /&gt;
          &lt;Member id="0" code="AA082e" includeLeaves="0" includeRollups="0" include="false" /&gt;
          &lt;Member id="0" code="BA0010_ric_intra" in</t>
  </si>
  <si>
    <t>cludeLeaves="0" includeRollups="0" include="false" /&gt;
          &lt;Member id="0" code="BA02400_ric_mobilità" includeLeaves="0" includeRollups="0" include="false" /&gt;
          &lt;Member id="0" code="BA02400_ric_mobilità (B)" includeLeaves="0" includeRollups="0" include="false" /&gt;
          &lt;Member id="0" code="BA0400_ric_mobilità(C)" includeLeaves="0" includeRollups="0" include="false" /&gt;
          &lt;Member id="0" code="BA02400_ric_mobilità(A+B)" includeLeaves="0" includeRollups="0" include="false" /&gt;
          &lt;Member id="0" code="BA0400_ric_mobilità (D)" includeLeaves="0" includeRollups="0" include="false" /&gt;
          &lt;Member id="0" code="Global_ric" includeLeaves="0" includeRollups="0" include="false" /&gt;
          &lt;Member id="0" code="BA0400_ric_mobilità (C+D)" includeLeaves="0" includeRollups="0" include="false" /&gt;
          &lt;Member id="0" code="BA0400_ric_mobilità (A+C)" includeLeaves="0</t>
  </si>
  <si>
    <t>" includeRollups="0" include="false" /&gt;
          &lt;Member id="0" code="BA2120_stip" includeLeaves="0" includeRollups="0" include="false" /&gt;
          &lt;Member id="0" code="BA2120_posiz" includeLeaves="0" includeRollups="0" include="false" /&gt;
          &lt;Member id="0" code="BA2120_inden" includeLeaves="0" includeRollups="0" include="false" /&gt;
          &lt;Member id="0" code="BA2120_acc" includeLeaves="0" includeRollups="0" include="false" /&gt;
          &lt;Member id="0" code="BA2120_on_retrib" includeLeaves="0" includeRollups="0" include="false" /&gt;
          &lt;Member id="0" code="BA2120_on_altri" includeLeaves="0" includeRollups="0" include="false" /&gt;
          &lt;Member id="0" code="BA2130_stip" includeLeaves="0" includeRollups="0" include="false" /&gt;
          &lt;Member id="0" code="BA2130_posiz" includeLeaves="0" includeRollups="0" include="false" /&gt;
          &lt;Member id="0" code="BA2130_inden" incl</t>
  </si>
  <si>
    <t>udeLeaves="0" includeRollups="0" include="false" /&gt;
          &lt;Member id="0" code="BA2130_on_retrib" includeLeaves="0" includeRollups="0" include="false" /&gt;
          &lt;Member id="0" code="BA2130_on_altri" includeLeaves="0" includeRollups="0" include="false" /&gt;
          &lt;Member id="0" code="BA2130_acc" includeLeaves="0" includeRollups="0" include="false" /&gt;
          &lt;Member id="0" code="BA2160_stip" includeLeaves="0" includeRollups="0" include="false" /&gt;
          &lt;Member id="0" code="BA2160_posiz" includeLeaves="0" includeRollups="0" include="false" /&gt;
          &lt;Member id="0" code="BA2160_inden" includeLeaves="0" includeRollups="0" include="false" /&gt;
          &lt;Member id="0" code="BA2160_acc" includeLeaves="0" includeRollups="0" include="false" /&gt;
          &lt;Member id="0" code="BA2160_on_retrib" includeLeaves="0" includeRollups="0" include="false" /&gt;
          &lt;Member id="0" code="BA2</t>
  </si>
  <si>
    <t>160_on_altri" includeLeaves="0" includeRollups="0" include="false" /&gt;
          &lt;Member id="0" code="BA2170_posiz" includeLeaves="0" includeRollups="0" include="false" /&gt;
          &lt;Member id="0" code="BA2170_stip" includeLeaves="0" includeRollups="0" include="false" /&gt;
          &lt;Member id="0" code="BA2170_inden" includeLeaves="0" includeRollups="0" include="false" /&gt;
          &lt;Member id="0" code="BA2170_on_retrib" includeLeaves="0" includeRollups="0" include="false" /&gt;
          &lt;Member id="0" code="BA2170_acc" includeLeaves="0" includeRollups="0" include="false" /&gt;
          &lt;Member id="0" code="BA2170_on_altri" includeLeaves="0" includeRollups="0" include="false" /&gt;
          &lt;Member id="0" code="BA2200_stip" includeLeaves="0" includeRollups="0" include="false" /&gt;
          &lt;Member id="0" code="BA2200_posiz" includeLeaves="0" includeRollups="0" include="false" /&gt;
          &lt;Member i</t>
  </si>
  <si>
    <t xml:space="preserve">d="0" code="BA2200_inden" includeLeaves="0" includeRollups="0" include="false" /&gt;
          &lt;Member id="0" code="BA2200_acc" includeLeaves="0" includeRollups="0" include="false" /&gt;
          &lt;Member id="0" code="BA2200_on_retrib" includeLeaves="0" includeRollups="0" include="false" /&gt;
          &lt;Member id="0" code="BA2200_on_altri" includeLeaves="0" includeRollups="0" include="false" /&gt;
          &lt;Member id="0" code="BA2210_stip" includeLeaves="0" includeRollups="0" include="false" /&gt;
          &lt;Member id="0" code="BA2210_posiz" includeLeaves="0" includeRollups="0" include="false" /&gt;
          &lt;Member id="0" code="BA2210_inden" includeLeaves="0" includeRollups="0" include="false" /&gt;
          &lt;Member id="0" code="BA2210_acc" includeLeaves="0" includeRollups="0" include="false" /&gt;
          &lt;Member id="0" code="BA2210_on_retrib" includeLeaves="0" includeRollups="0" include="false" /&gt;
    </t>
  </si>
  <si>
    <t xml:space="preserve">      &lt;Member id="0" code="BA2210_on_altri" includeLeaves="0" includeRollups="0" include="false" /&gt;
          &lt;Member id="0" code="BA2250_stip" includeLeaves="0" includeRollups="0" include="false" /&gt;
          &lt;Member id="0" code="BA2250_posiz" includeLeaves="0" includeRollups="0" include="false" /&gt;
          &lt;Member id="0" code="BA2250_inden" includeLeaves="0" includeRollups="0" include="false" /&gt;
          &lt;Member id="0" code="BA2250_acc" includeLeaves="0" includeRollups="0" include="false" /&gt;
          &lt;Member id="0" code="BA2250_on_retrib" includeLeaves="0" includeRollups="0" include="false" /&gt;
          &lt;Member id="0" code="BA2250_on_altri" includeLeaves="0" includeRollups="0" include="false" /&gt;
          &lt;Member id="0" code="BA2260_stip" includeLeaves="0" includeRollups="0" include="false" /&gt;
          &lt;Member id="0" code="BA2260_posiz" includeLeaves="0" includeRollups="0" include=</t>
  </si>
  <si>
    <t>"false" /&gt;
          &lt;Member id="0" code="BA2260_inden" includeLeaves="0" includeRollups="0" include="false" /&gt;
          &lt;Member id="0" code="BA2260_acc" includeLeaves="0" includeRollups="0" include="false" /&gt;
          &lt;Member id="0" code="BA2260_on_retrib" includeLeaves="0" includeRollups="0" include="false" /&gt;
          &lt;Member id="0" code="BA2260_on_altri" includeLeaves="0" includeRollups="0" include="false" /&gt;
          &lt;Member id="0" code="BA2290_stip" includeLeaves="0" includeRollups="0" include="false" /&gt;
          &lt;Member id="0" code="BA2290_posiz" includeLeaves="0" includeRollups="0" include="false" /&gt;
          &lt;Member id="0" code="BA2290_inden" includeLeaves="0" includeRollups="0" include="false" /&gt;
          &lt;Member id="0" code="BA2290_acc" includeLeaves="0" includeRollups="0" include="false" /&gt;
          &lt;Member id="0" code="BA2290_on_retrib" includeLeaves="0" includeRollu</t>
  </si>
  <si>
    <t>ps="0" include="false" /&gt;
          &lt;Member id="0" code="BA2290_on_altri" includeLeaves="0" includeRollups="0" include="false" /&gt;
          &lt;Member id="0" code="BA2300_stip" includeLeaves="0" includeRollups="0" include="false" /&gt;
          &lt;Member id="0" code="BA2300_posiz" includeLeaves="0" includeRollups="0" include="false" /&gt;
          &lt;Member id="0" code="BA2300_inden" includeLeaves="0" includeRollups="0" include="false" /&gt;
          &lt;Member id="0" code="BA2300_acc" includeLeaves="0" includeRollups="0" include="false" /&gt;
          &lt;Member id="0" code="BA2300_on_retrib" includeLeaves="0" includeRollups="0" include="false" /&gt;
          &lt;Member id="0" code="BA2300_on_altri" includeLeaves="0" includeRollups="0" include="false" /&gt;
          &lt;Member id="0" code="BA2340_stip" includeLeaves="0" includeRollups="0" include="false" /&gt;
          &lt;Member id="0" code="BA2340_posiz" includeLeaves="</t>
  </si>
  <si>
    <t xml:space="preserve">0" includeRollups="0" include="false" /&gt;
          &lt;Member id="0" code="BA2340_inden" includeLeaves="0" includeRollups="0" include="false" /&gt;
          &lt;Member id="0" code="BA2340_acc" includeLeaves="0" includeRollups="0" include="false" /&gt;
          &lt;Member id="0" code="BA2340_on_retrib" includeLeaves="0" includeRollups="0" include="false" /&gt;
          &lt;Member id="0" code="BA2340_on_altri" includeLeaves="0" includeRollups="0" include="false" /&gt;
          &lt;Member id="0" code="BA2350_stip" includeLeaves="0" includeRollups="0" include="false" /&gt;
          &lt;Member id="0" code="BA2350_posiz" includeLeaves="0" includeRollups="0" include="false" /&gt;
          &lt;Member id="0" code="BA2350_inden" includeLeaves="0" includeRollups="0" include="false" /&gt;
          &lt;Member id="0" code="BA2350_acc" includeLeaves="0" includeRollups="0" include="false" /&gt;
          &lt;Member id="0" code="BA2350_on_retrib" </t>
  </si>
  <si>
    <t>includeLeaves="0" includeRollups="0" include="false" /&gt;
          &lt;Member id="0" code="BA2350_on_altri" includeLeaves="0" includeRollups="0" include="false" /&gt;
          &lt;Member id="0" code="BA2380_stip" includeLeaves="0" includeRollups="0" include="false" /&gt;
          &lt;Member id="0" code="BA2380_posiz" includeLeaves="0" includeRollups="0" include="false" /&gt;
          &lt;Member id="0" code="BA2380_inden" includeLeaves="0" includeRollups="0" include="false" /&gt;
          &lt;Member id="0" code="BA2380_acc" includeLeaves="0" includeRollups="0" include="false" /&gt;
          &lt;Member id="0" code="BA2380_on_retrib" includeLeaves="0" includeRollups="0" include="false" /&gt;
          &lt;Member id="0" code="BA2380_on_altri" includeLeaves="0" includeRollups="0" include="false" /&gt;
          &lt;Member id="0" code="BA2390_stip" includeLeaves="0" includeRollups="0" include="false" /&gt;
          &lt;Member id="0" code=</t>
  </si>
  <si>
    <t>"BA2390_posiz" includeLeaves="0" includeRollups="0" include="false" /&gt;
          &lt;Member id="0" code="BA2390_inden" includeLeaves="0" includeRollups="0" include="false" /&gt;
          &lt;Member id="0" code="BA2390_acc" includeLeaves="0" includeRollups="0" include="false" /&gt;
          &lt;Member id="0" code="BA2390_on_retrib" includeLeaves="0" includeRollups="0" include="false" /&gt;
          &lt;Member id="0" code="BA2390_on_altri" includeLeaves="0" includeRollups="0" include="false" /&gt;
          &lt;Member id="0" code="BA2430_stip" includeLeaves="0" includeRollups="0" include="false" /&gt;
          &lt;Member id="0" code="BA2430_posiz" includeLeaves="0" includeRollups="0" include="false" /&gt;
          &lt;Member id="0" code="BA2430_inden" includeLeaves="0" includeRollups="0" include="false" /&gt;
          &lt;Member id="0" code="BA2430_acc" includeLeaves="0" includeRollups="0" include="false" /&gt;
          &lt;Member i</t>
  </si>
  <si>
    <t xml:space="preserve">d="0" code="BA2430_on_retrib" includeLeaves="0" includeRollups="0" include="false" /&gt;
          &lt;Member id="0" code="BA2430_on_altri" includeLeaves="0" includeRollups="0" include="false" /&gt;
          &lt;Member id="0" code="BA2440_stip" includeLeaves="0" includeRollups="0" include="false" /&gt;
          &lt;Member id="0" code="BA2440_acc" includeLeaves="0" includeRollups="0" include="false" /&gt;
          &lt;Member id="0" code="BA2440_posiz" includeLeaves="0" includeRollups="0" include="false" /&gt;
          &lt;Member id="0" code="BA2440_inden" includeLeaves="0" includeRollups="0" include="false" /&gt;
          &lt;Member id="0" code="BA2440_on_retrib" includeLeaves="0" includeRollups="0" include="false" /&gt;
          &lt;Member id="0" code="BA2440_on_altri" includeLeaves="0" includeRollups="0" include="false" /&gt;
          &lt;Member id="0" code="BA2470_stip" includeLeaves="0" includeRollups="0" include="false" /&gt;
</t>
  </si>
  <si>
    <t xml:space="preserve">          &lt;Member id="0" code="BA2470_posiz" includeLeaves="0" includeRollups="0" include="false" /&gt;
          &lt;Member id="0" code="BA2470_inden" includeLeaves="0" includeRollups="0" include="false" /&gt;
          &lt;Member id="0" code="BA2470_acc" includeLeaves="0" includeRollups="0" include="false" /&gt;
          &lt;Member id="0" code="BA2470_on_retrib" includeLeaves="0" includeRollups="0" include="false" /&gt;
          &lt;Member id="0" code="BA2470_on_altri" includeLeaves="0" includeRollups="0" include="false" /&gt;
          &lt;Member id="0" code="BA2480_stip" includeLeaves="0" includeRollups="0" include="false" /&gt;
          &lt;Member id="0" code="BA2480_posiz" includeLeaves="0" includeRollups="0" include="false" /&gt;
          &lt;Member id="0" code="BA2480_acc" includeLeaves="0" includeRollups="0" include="false" /&gt;
          &lt;Member id="0" code="BA2480_inden" includeLeaves="0" includeRollups="0" include=</t>
  </si>
  <si>
    <t>"false" /&gt;
          &lt;Member id="0" code="BA2480_on_retrib" includeLeaves="0" includeRollups="0" include="false" /&gt;
          &lt;Member id="0" code="BA2480_on_altri" includeLeaves="0" includeRollups="0" include="false" /&gt;
          &lt;Member id="0" code="BA0020_ric" includeLeaves="0" includeRollups="0" include="false" /&gt;
          &lt;Member id="0" code="BA0400_ric_mobilità (B+D)" includeLeaves="0" includeRollups="0" include="false" /&gt;
          &lt;Member id="0" code="BA0400_ric_mobilità (A+B+C+D)" includeLeaves="0" includeRollups="0" include="false" /&gt;
        &lt;/Hierarchy&gt;
        &lt;DisplayState id="0" block="0"&gt;
          &lt;Member id="8490" code="ZZ9999" block="0" /&gt;
          &lt;Member id="8479" code="XA0000" block="0" /&gt;
          &lt;Member id="7479" code="AZ9999" block="0" /&gt;
          &lt;Member id="6719" code="AA0010" block="0" /&gt;
          &lt;Member id="6720" code="AA0020" block="0" /&gt;
          &lt;Me</t>
  </si>
  <si>
    <t>mber id="6721" code="AA0030" block="0" /&gt;
          &lt;Member id="6722" code="AA0031" block="0" /&gt;
          &lt;Member id="6723" code="AA0031a" block="0" /&gt;
          &lt;Member id="6724" code="AA0031b" block="0" /&gt;
          &lt;Member id="6725" code="AA0032" block="0" /&gt;
          &lt;Member id="6726" code="AA0032a" block="0" /&gt;
          &lt;Member id="6727" code="AA0032b" block="0" /&gt;
          &lt;Member id="6728" code="AA0033" block="0" /&gt;
          &lt;Member id="6729" code="AA0034" block="0" /&gt;
          &lt;Member id="6730" code="AA0035" block="0" /&gt;
          &lt;Member id="6731" code="AA0036" block="0" /&gt;
          &lt;Member id="6732" code="AA0040" block="0" /&gt;
          &lt;Member id="6733" code="AA0050" block="0" /&gt;
          &lt;Member id="6734" code="AA0060" block="0" /&gt;
          &lt;Member id="6735" code="AA0070" block="0" /&gt;
          &lt;Member id="6736" code="AA0080" block="0" /&gt;
          &lt;Member id="6737" c</t>
  </si>
  <si>
    <t>ode="AA0090" block="0" /&gt;
          &lt;Member id="6738" code="AA0100" block="0" /&gt;
          &lt;Member id="6739" code="AA0110" block="0" /&gt;
          &lt;Member id="6740" code="AA0120" block="0" /&gt;
          &lt;Member id="6742" code="AA0130" block="0" /&gt;
          &lt;Member id="6744" code="AA0140" block="0" /&gt;
          &lt;Member id="6745" code="AA0141" block="0" /&gt;
          &lt;Member id="6746" code="AA0150" block="0" /&gt;
          &lt;Member id="6752" code="AA0150a" block="0" /&gt;
          &lt;Member id="6753" code="AA0150b" block="0" /&gt;
          &lt;Member id="6754" code="AA0160" block="0" /&gt;
          &lt;Member id="6755" code="AA0170" block="0" /&gt;
          &lt;Member id="6756" code="AA0171" block="0" /&gt;
          &lt;Member id="6757" code="AA0180" block="0" /&gt;
          &lt;Member id="6758" code="AA0190" block="0" /&gt;
          &lt;Member id="6759" code="AA0200" block="0" /&gt;
          &lt;Member id="6760" code="AA0210" block</t>
  </si>
  <si>
    <t xml:space="preserve">="0" /&gt;
          &lt;Member id="6761" code="AA0220" block="0" /&gt;
          &lt;Member id="6762" code="AA0230" block="0" /&gt;
          &lt;Member id="6763" code="AA0240" block="0" /&gt;
          &lt;Member id="6764" code="AA0250" block="0" /&gt;
          &lt;Member id="6765" code="AA0260" block="0" /&gt;
          &lt;Member id="6766" code="AA0270" block="0" /&gt;
          &lt;Member id="6767" code="AA0271" block="0" /&gt;
          &lt;Member id="6768" code="AA0280" block="0" /&gt;
          &lt;Member id="6769" code="AA0290" block="0" /&gt;
          &lt;Member id="6770" code="AA0290a" block="0" /&gt;
          &lt;Member id="6771" code="AA0290b" block="0" /&gt;
          &lt;Member id="6772" code="AA0300" block="0" /&gt;
          &lt;Member id="6773" code="AA0310" block="0" /&gt;
          &lt;Member id="6774" code="AA0320" block="0" /&gt;
          &lt;Member id="6775" code="AA0330" block="0" /&gt;
          &lt;Member id="6779" code="AA0340" block="0" /&gt;
          </t>
  </si>
  <si>
    <t>&lt;Member id="6783" code="AA0350" block="0" /&gt;
          &lt;Member id="6784" code="AA0360" block="0" /&gt;
          &lt;Member id="6785" code="AA0361" block="0" /&gt;
          &lt;Member id="6786" code="AA0370" block="0" /&gt;
          &lt;Member id="6787" code="AA0380" block="0" /&gt;
          &lt;Member id="6788" code="AA0390" block="0" /&gt;
          &lt;Member id="6789" code="AA0400" block="0" /&gt;
          &lt;Member id="6790" code="AA0410" block="0" /&gt;
          &lt;Member id="6791" code="AA0420" block="0" /&gt;
          &lt;Member id="6792" code="AA0421" block="0" /&gt;
          &lt;Member id="6794" code="AA0422" block="0" /&gt;
          &lt;Member id="6796" code="AA0423" block="0" /&gt;
          &lt;Member id="6797" code="AA0424" block="0" /&gt;
          &lt;Member id="6798" code="AA0425" block="0" /&gt;
          &lt;Member id="6800" code="AA0430" block="0" /&gt;
          &lt;Member id="6801" code="AA0430a" block="0" /&gt;
          &lt;Member id="6802" c</t>
  </si>
  <si>
    <t>ode="AA0430b" block="0" /&gt;
          &lt;Member id="6808" code="AA0440" block="0" /&gt;
          &lt;Member id="6809" code="AA0450" block="0" /&gt;
          &lt;Member id="6813" code="AA0460" block="0" /&gt;
          &lt;Member id="6814" code="AA0470" block="0" /&gt;
          &lt;Member id="6815" code="AA0471" block="0" /&gt;
          &lt;Member id="6816" code="AA0480" block="0" /&gt;
          &lt;Member id="6817" code="AA0490" block="0" /&gt;
          &lt;Member id="6818" code="AA0500" block="0" /&gt;
          &lt;Member id="6819" code="AA0510" block="0" /&gt;
          &lt;Member id="6820" code="AA0520" block="0" /&gt;
          &lt;Member id="6821" code="AA0530" block="0" /&gt;
          &lt;Member id="6823" code="AA0541" block="0" /&gt;
          &lt;Member id="6824" code="AA0542" block="0" /&gt;
          &lt;Member id="6825" code="AA0550" block="0" /&gt;
          &lt;Member id="6826" code="AA0560" block="0" /&gt;
          &lt;Member id="6827" code="AA0561" block=</t>
  </si>
  <si>
    <t>"0" /&gt;
          &lt;Member id="6828" code="AA0570" block="0" /&gt;
          &lt;Member id="6829" code="AA0580" block="0" /&gt;
          &lt;Member id="6830" code="AA0590" block="0" /&gt;
          &lt;Member id="6831" code="AA0600" block="0" /&gt;
          &lt;Member id="6832" code="AA0601" block="0" /&gt;
          &lt;Member id="6833" code="AA0602" block="0" /&gt;
          &lt;Member id="6834" code="AA0610" block="0" /&gt;
          &lt;Member id="6835" code="AA0620" block="0" /&gt;
          &lt;Member id="6836" code="AA0630" block="0" /&gt;
          &lt;Member id="6837" code="AA0631" block="0" /&gt;
          &lt;Member id="6838" code="AA0640" block="0" /&gt;
          &lt;Member id="6839" code="AA0650" block="0" /&gt;
          &lt;Member id="6840" code="AA0660" block="0" /&gt;
          &lt;Member id="6841" code="AA0670" block="0" /&gt;
          &lt;Member id="6842" code="AA0680" block="0" /&gt;
          &lt;Member id="6843" code="AA0690" block="0" /&gt;
          &lt;Me</t>
  </si>
  <si>
    <t>mber id="6844" code="AA0700" block="0" /&gt;
          &lt;Member id="6845" code="AA0710" block="0" /&gt;
          &lt;Member id="6846" code="AA0720" block="0" /&gt;
          &lt;Member id="6848" code="AA0730" block="0" /&gt;
          &lt;Member id="6849" code="AA0740" block="0" /&gt;
          &lt;Member id="6850" code="AA0750" block="0" /&gt;
          &lt;Member id="6851" code="AA0760" block="0" /&gt;
          &lt;Member id="6852" code="AA0770" block="0" /&gt;
          &lt;Member id="6853" code="AA0780" block="0" /&gt;
          &lt;Member id="6854" code="AA0790" block="0" /&gt;
          &lt;Member id="6855" code="AA0800" block="0" /&gt;
          &lt;Member id="6856" code="AA0810" block="0" /&gt;
          &lt;Member id="6861" code="AA0820" block="0" /&gt;
          &lt;Member id="6898" code="AA0830" block="0" /&gt;
          &lt;Member id="6911" code="AA0831" block="0" /&gt;
          &lt;Member id="6913" code="AA0840" block="0" /&gt;
          &lt;Member id="6914" code=</t>
  </si>
  <si>
    <t>"AA0850" block="0" /&gt;
          &lt;Member id="6915" code="AA0860" block="0" /&gt;
          &lt;Member id="6916" code="AA0860a" block="0" /&gt;
          &lt;Member id="6917" code="AA0860b" block="0" /&gt;
          &lt;Member id="6920" code="AA0870" block="0" /&gt;
          &lt;Member id="6921" code="AA0880" block="0" /&gt;
          &lt;Member id="6922" code="AA0890" block="0" /&gt;
          &lt;Member id="6923" code="AA0900" block="0" /&gt;
          &lt;Member id="6924" code="AA0910" block="0" /&gt;
          &lt;Member id="6925" code="AA0920" block="0" /&gt;
          &lt;Member id="6926" code="AA0921" block="0" /&gt;
          &lt;Member id="6927" code="AA0930" block="0" /&gt;
          &lt;Member id="6928" code="AA0940" block="0" /&gt;
          &lt;Member id="6929" code="AA0950" block="0" /&gt;
          &lt;Member id="6930" code="AA0960" block="0" /&gt;
          &lt;Member id="6931" code="AA0970" block="0" /&gt;
          &lt;Member id="6932" code="AA0980" block="0"</t>
  </si>
  <si>
    <t xml:space="preserve"> /&gt;
          &lt;Member id="6933" code="AA0990" block="0" /&gt;
          &lt;Member id="6934" code="AA1000" block="0" /&gt;
          &lt;Member id="6935" code="AA1010" block="0" /&gt;
          &lt;Member id="6936" code="AA1020" block="0" /&gt;
          &lt;Member id="6937" code="AA1030" block="0" /&gt;
          &lt;Member id="6938" code="AA1040" block="0" /&gt;
          &lt;Member id="6939" code="AA1050" block="0" /&gt;
          &lt;Member id="6940" code="AA1060" block="0" /&gt;
          &lt;Member id="6941" code="AA1070" block="0" /&gt;
          &lt;Member id="6942" code="AA1080" block="0" /&gt;
          &lt;Member id="6943" code="AA1090" block="0" /&gt;
          &lt;Member id="8048" code="BZ9999" block="0" /&gt;
          &lt;Member id="7481" code="BA0010" block="0" /&gt;
          &lt;Member id="7483" code="BA0020" block="0" /&gt;
          &lt;Member id="7485" code="BA0030" block="0" /&gt;
          &lt;Member id="7486" code="BA0040" block="0" /&gt;
          &lt;Membe</t>
  </si>
  <si>
    <t>r id="7487" code="BA0050" block="0" /&gt;
          &lt;Member id="7488" code="BA0051" block="0" /&gt;
          &lt;Member id="7489" code="BA0060" block="0" /&gt;
          &lt;Member id="7490" code="BA0061" block="0" /&gt;
          &lt;Member id="7491" code="BA0062" block="0" /&gt;
          &lt;Member id="7492" code="BA0063" block="0" /&gt;
          &lt;Member id="7493" code="BA0070" block="0" /&gt;
          &lt;Member id="7494" code="BA0080" block="0" /&gt;
          &lt;Member id="7495" code="BA0090" block="0" /&gt;
          &lt;Member id="7496" code="BA0100" block="0" /&gt;
          &lt;Member id="7497" code="BA0210" block="0" /&gt;
          &lt;Member id="7498" code="BA0220" block="0" /&gt;
          &lt;Member id="7499" code="BA0220a" block="0" /&gt;
          &lt;Member id="7500" code="BA0220b" block="0" /&gt;
          &lt;Member id="7503" code="BA0230" block="0" /&gt;
          &lt;Member id="7504" code="BA0240" block="0" /&gt;
          &lt;Member id="7508" code="</t>
  </si>
  <si>
    <t>BA0250" block="0" /&gt;
          &lt;Member id="7509" code="BA0260" block="0" /&gt;
          &lt;Member id="7510" code="BA0270" block="0" /&gt;
          &lt;Member id="7511" code="BA0280" block="0" /&gt;
          &lt;Member id="7512" code="BA0290" block="0" /&gt;
          &lt;Member id="7515" code="BA0300" block="0" /&gt;
          &lt;Member id="7516" code="BA0301" block="0" /&gt;
          &lt;Member id="7518" code="BA0303" block="0" /&gt;
          &lt;Member id="7520" code="BA0304" block="0" /&gt;
          &lt;Member id="7522" code="BA0305" block="0" /&gt;
          &lt;Member id="7524" code="BA0306" block="0" /&gt;
          &lt;Member id="7526" code="BA0307" block="0" /&gt;
          &lt;Member id="7528" code="BA0308" block="0" /&gt;
          &lt;Member id="7530" code="BA0310" block="0" /&gt;
          &lt;Member id="7531" code="BA0320" block="0" /&gt;
          &lt;Member id="7532" code="BA0330" block="0" /&gt;
          &lt;Member id="7533" code="BA0340" block="0" /&gt;</t>
  </si>
  <si>
    <t xml:space="preserve">
          &lt;Member id="7534" code="BA0350" block="0" /&gt;
          &lt;Member id="7535" code="BA0360" block="0" /&gt;
          &lt;Member id="7536" code="BA0370" block="0" /&gt;
          &lt;Member id="7537" code="BA0380" block="0" /&gt;
          &lt;Member id="7538" code="BA0390" block="0" /&gt;
          &lt;Member id="7539" code="BA0400" block="0" /&gt;
          &lt;Member id="7546" code="BA0410" block="0" /&gt;
          &lt;Member id="7547" code="BA0420" block="0" /&gt;
          &lt;Member id="7548" code="BA0430" block="0" /&gt;
          &lt;Member id="7549" code="BA0440" block="0" /&gt;
          &lt;Member id="7550" code="BA0450" block="0" /&gt;
          &lt;Member id="7551" code="BA0460" block="0" /&gt;
          &lt;Member id="7552" code="BA0470" block="0" /&gt;
          &lt;Member id="7553" code="BA0480" block="0" /&gt;
          &lt;Member id="7554" code="BA0490" block="0" /&gt;
          &lt;Member id="7555" code="BA0500" block="0" /&gt;
          &lt;Member i</t>
  </si>
  <si>
    <t>d="7556" code="BA0510" block="0" /&gt;
          &lt;Member id="7557" code="BA0520" block="0" /&gt;
          &lt;Member id="7558" code="BA0530" block="0" /&gt;
          &lt;Member id="7559" code="BA0540" block="0" /&gt;
          &lt;Member id="7560" code="BA0541" block="0" /&gt;
          &lt;Member id="7561" code="BA0550" block="0" /&gt;
          &lt;Member id="7562" code="BA0551" block="0" /&gt;
          &lt;Member id="7563" code="BA0560" block="0" /&gt;
          &lt;Member id="7564" code="BA0561" block="0" /&gt;
          &lt;Member id="7565" code="BA0570" block="0" /&gt;
          &lt;Member id="7566" code="BA0580" block="0" /&gt;
          &lt;Member id="7567" code="BA0590" block="0" /&gt;
          &lt;Member id="7568" code="BA0591" block="0" /&gt;
          &lt;Member id="7569" code="BA0600" block="0" /&gt;
          &lt;Member id="7570" code="BA0601" block="0" /&gt;
          &lt;Member id="7571" code="BA0610" block="0" /&gt;
          &lt;Member id="7572" code="BA061</t>
  </si>
  <si>
    <t xml:space="preserve">1" block="0" /&gt;
          &lt;Member id="7573" code="BA0620" block="0" /&gt;
          &lt;Member id="7574" code="BA0621" block="0" /&gt;
          &lt;Member id="7575" code="BA0630" block="0" /&gt;
          &lt;Member id="7576" code="BA0631" block="0" /&gt;
          &lt;Member id="7577" code="BA0640" block="0" /&gt;
          &lt;Member id="7578" code="BA0650" block="0" /&gt;
          &lt;Member id="7579" code="BA0660" block="0" /&gt;
          &lt;Member id="7580" code="BA0670" block="0" /&gt;
          &lt;Member id="7581" code="BA0680" block="0" /&gt;
          &lt;Member id="7582" code="BA0690" block="0" /&gt;
          &lt;Member id="7583" code="BA0700" block="0" /&gt;
          &lt;Member id="7584" code="BA0710" block="0" /&gt;
          &lt;Member id="7585" code="BA0720" block="0" /&gt;
          &lt;Member id="7586" code="BA0730" block="0" /&gt;
          &lt;Member id="7587" code="BA0740" block="0" /&gt;
          &lt;Member id="7588" code="BA0750" block="0" /&gt;
    </t>
  </si>
  <si>
    <t xml:space="preserve">      &lt;Member id="7589" code="BA0760" block="0" /&gt;
          &lt;Member id="7590" code="BA0770" block="0" /&gt;
          &lt;Member id="7591" code="BA0780" block="0" /&gt;
          &lt;Member id="7592" code="BA0790" block="0" /&gt;
          &lt;Member id="7593" code="BA0800" block="0" /&gt;
          &lt;Member id="7594" code="BA0810" block="0" /&gt;
          &lt;Member id="7595" code="BA0820" block="0" /&gt;
          &lt;Member id="7596" code="BA0830" block="0" /&gt;
          &lt;Member id="7597" code="BA0840" block="0" /&gt;
          &lt;Member id="7598" code="BA0850" block="0" /&gt;
          &lt;Member id="7599" code="BA0860" block="0" /&gt;
          &lt;Member id="7600" code="BA0870" block="0" /&gt;
          &lt;Member id="7601" code="BA0880" block="0" /&gt;
          &lt;Member id="7602" code="BA0890" block="0" /&gt;
          &lt;Member id="7603" code="BA0900" block="0" /&gt;
          &lt;Member id="7604" code="BA0910" block="0" /&gt;
          &lt;Member id="76</t>
  </si>
  <si>
    <t>05" code="BA0920" block="0" /&gt;
          &lt;Member id="7606" code="BA0930" block="0" /&gt;
          &lt;Member id="7607" code="BA0940" block="0" /&gt;
          &lt;Member id="7608" code="BA0950" block="0" /&gt;
          &lt;Member id="7609" code="BA0960" block="0" /&gt;
          &lt;Member id="7610" code="BA0970" block="0" /&gt;
          &lt;Member id="7611" code="BA0980" block="0" /&gt;
          &lt;Member id="7612" code="BA0990" block="0" /&gt;
          &lt;Member id="7613" code="BA1000" block="0" /&gt;
          &lt;Member id="7614" code="BA1010" block="0" /&gt;
          &lt;Member id="7615" code="BA1020" block="0" /&gt;
          &lt;Member id="7616" code="BA1030" block="0" /&gt;
          &lt;Member id="7617" code="BA1040" block="0" /&gt;
          &lt;Member id="7618" code="BA1050" block="0" /&gt;
          &lt;Member id="7619" code="BA1060" block="0" /&gt;
          &lt;Member id="7620" code="BA1070" block="0" /&gt;
          &lt;Member id="7621" code="BA1080" bl</t>
  </si>
  <si>
    <t xml:space="preserve">ock="0" /&gt;
          &lt;Member id="7622" code="BA1090" block="0" /&gt;
          &lt;Member id="7623" code="BA1100" block="0" /&gt;
          &lt;Member id="7624" code="BA1110" block="0" /&gt;
          &lt;Member id="7625" code="BA1120" block="0" /&gt;
          &lt;Member id="7626" code="BA1130" block="0" /&gt;
          &lt;Member id="7627" code="BA1140" block="0" /&gt;
          &lt;Member id="7628" code="BA1150" block="0" /&gt;
          &lt;Member id="7629" code="BA1151" block="0" /&gt;
          &lt;Member id="7630" code="BA1152" block="0" /&gt;
          &lt;Member id="7631" code="BA1160" block="0" /&gt;
          &lt;Member id="7632" code="BA1160a" block="0" /&gt;
          &lt;Member id="7633" code="BA1160b" block="0" /&gt;
          &lt;Member id="7634" code="BA1160c" block="0" /&gt;
          &lt;Member id="7635" code="BA1160d" block="0" /&gt;
          &lt;Member id="7636" code="BA1160e" block="0" /&gt;
          &lt;Member id="7637" code="BA1161" block="0" /&gt;
    </t>
  </si>
  <si>
    <t xml:space="preserve">      &lt;Member id="7642" code="BA1170" block="0" /&gt;
          &lt;Member id="7643" code="BA1180" block="0" /&gt;
          &lt;Member id="7644" code="BA1180a" block="0" /&gt;
          &lt;Member id="7645" code="BA1180b" block="0" /&gt;
          &lt;Member id="7646" code="BA1180c" block="0" /&gt;
          &lt;Member id="7647" code="BA1180d" block="0" /&gt;
          &lt;Member id="7648" code="BA1180e" block="0" /&gt;
          &lt;Member id="7654" code="BA1190" block="0" /&gt;
          &lt;Member id="7655" code="BA1200" block="0" /&gt;
          &lt;Member id="7656" code="BA1210" block="0" /&gt;
          &lt;Member id="7657" code="BA1220" block="0" /&gt;
          &lt;Member id="7658" code="BA1230" block="0" /&gt;
          &lt;Member id="7659" code="BA1240" block="0" /&gt;
          &lt;Member id="7660" code="BA1250" block="0" /&gt;
          &lt;Member id="7661" code="BA1260" block="0" /&gt;
          &lt;Member id="7662" code="BA1270" block="0" /&gt;
          &lt;Member i</t>
  </si>
  <si>
    <t>d="7663" code="BA1280" block="0" /&gt;
          &lt;Member id="7664" code="BA1290" block="0" /&gt;
          &lt;Member id="7665" code="BA1300" block="0" /&gt;
          &lt;Member id="7666" code="BA1310" block="0" /&gt;
          &lt;Member id="7667" code="BA1320" block="0" /&gt;
          &lt;Member id="7668" code="BA1330" block="0" /&gt;
          &lt;Member id="7669" code="BA1340" block="0" /&gt;
          &lt;Member id="7673" code="BA1341" block="0" /&gt;
          &lt;Member id="7674" code="BA1350" block="0" /&gt;
          &lt;Member id="7675" code="BA1360" block="0" /&gt;
          &lt;Member id="7676" code="BA1370" block="0" /&gt;
          &lt;Member id="7677" code="BA1380" block="0" /&gt;
          &lt;Member id="7678" code="BA1390" block="0" /&gt;
          &lt;Member id="7679" code="BA1400" block="0" /&gt;
          &lt;Member id="7680" code="BA1410" block="0" /&gt;
          &lt;Member id="7681" code="BA1420" block="0" /&gt;
          &lt;Member id="7682" code="BA143</t>
  </si>
  <si>
    <t>0" block="0" /&gt;
          &lt;Member id="7683" code="BA1440" block="0" /&gt;
          &lt;Member id="7684" code="BA1450" block="0" /&gt;
          &lt;Member id="7685" code="BA1460" block="0" /&gt;
          &lt;Member id="7686" code="BA1470" block="0" /&gt;
          &lt;Member id="7687" code="BA1480" block="0" /&gt;
          &lt;Member id="7688" code="BA1490" block="0" /&gt;
          &lt;Member id="7689" code="BA1500" block="0" /&gt;
          &lt;Member id="7690" code="BA1510" block="0" /&gt;
          &lt;Member id="7691" code="BA1520" block="0" /&gt;
          &lt;Member id="7692" code="BA1530" block="0" /&gt;
          &lt;Member id="7693" code="BA1530a" block="0" /&gt;
          &lt;Member id="7694" code="BA1530b" block="0" /&gt;
          &lt;Member id="7698" code="BA1530z" block="0" /&gt;
          &lt;Member id="7697" code="BA1530y" block="0" /&gt;
          &lt;Member id="7695" code="BA1530c" block="0" /&gt;
          &lt;Member id="7696" code="BA1530d" block="0" /</t>
  </si>
  <si>
    <t xml:space="preserve">&gt;
          &lt;Member id="7705" code="BA1540" block="0" /&gt;
          &lt;Member id="7706" code="BA1541" block="0" /&gt;
          &lt;Member id="7707" code="BA1542" block="0" /&gt;
          &lt;Member id="7708" code="BA1550" block="0" /&gt;
          &lt;Member id="7709" code="BA1560" block="0" /&gt;
          &lt;Member id="7710" code="BA1570" block="0" /&gt;
          &lt;Member id="7711" code="BA1580" block="0" /&gt;
          &lt;Member id="7712" code="BA1590" block="0" /&gt;
          &lt;Member id="7713" code="BA1600" block="0" /&gt;
          &lt;Member id="7714" code="BA1601" block="0" /&gt;
          &lt;Member id="7715" code="BA1602" block="0" /&gt;
          &lt;Member id="7716" code="BA1610" block="0" /&gt;
          &lt;Member id="7717" code="BA1620" block="0" /&gt;
          &lt;Member id="7718" code="BA1630" block="0" /&gt;
          &lt;Member id="7719" code="BA1640" block="0" /&gt;
          &lt;Member id="7720" code="BA1650" block="0" /&gt;
          &lt;Member </t>
  </si>
  <si>
    <t>id="7721" code="BA1660" block="0" /&gt;
          &lt;Member id="7722" code="BA1670" block="0" /&gt;
          &lt;Member id="7723" code="BA1680" block="0" /&gt;
          &lt;Member id="7724" code="BA1690" block="0" /&gt;
          &lt;Member id="7725" code="BA1700" block="0" /&gt;
          &lt;Member id="7726" code="BA1710" block="0" /&gt;
          &lt;Member id="7727" code="BA1720" block="0" /&gt;
          &lt;Member id="7728" code="BA1730" block="0" /&gt;
          &lt;Member id="7729" code="BA1740" block="0" /&gt;
          &lt;Member id="7730" code="BA1740a" block="0" /&gt;
          &lt;Member id="7731" code="BA1740b" block="0" /&gt;
          &lt;Member id="7734" code="BA1750" block="0" /&gt;
          &lt;Member id="7735" code="BA1760" block="0" /&gt;
          &lt;Member id="7736" code="BA1770" block="0" /&gt;
          &lt;Member id="7737" code="BA1780" block="0" /&gt;
          &lt;Member id="7738" code="BA1790" block="0" /&gt;
          &lt;Member id="7739" code="BA</t>
  </si>
  <si>
    <t xml:space="preserve">1800" block="0" /&gt;
          &lt;Member id="7740" code="BA1810" block="0" /&gt;
          &lt;Member id="7741" code="BA1820" block="0" /&gt;
          &lt;Member id="7742" code="BA1830" block="0" /&gt;
          &lt;Member id="7743" code="BA1831" block="0" /&gt;
          &lt;Member id="7744" code="BA1840" block="0" /&gt;
          &lt;Member id="7745" code="BA1850" block="0" /&gt;
          &lt;Member id="7746" code="BA1860" block="0" /&gt;
          &lt;Member id="7747" code="BA1870" block="0" /&gt;
          &lt;Member id="7748" code="BA1880" block="0" /&gt;
          &lt;Member id="7749" code="BA1890" block="0" /&gt;
          &lt;Member id="7750" code="BA1900" block="0" /&gt;
          &lt;Member id="7751" code="BA1910" block="0" /&gt;
          &lt;Member id="7752" code="BA1920" block="0" /&gt;
          &lt;Member id="7753" code="BA1930" block="0" /&gt;
          &lt;Member id="7754" code="BA1940" block="0" /&gt;
          &lt;Member id="7755" code="BA1950" block="0" /&gt;
 </t>
  </si>
  <si>
    <t xml:space="preserve">         &lt;Member id="7756" code="BA1960" block="0" /&gt;
          &lt;Member id="7757" code="BA1970" block="0" /&gt;
          &lt;Member id="7758" code="BA1980" block="0" /&gt;
          &lt;Member id="7759" code="BA1990" block="0" /&gt;
          &lt;Member id="7760" code="BA2000" block="0" /&gt;
          &lt;Member id="7761" code="BA2010" block="0" /&gt;
          &lt;Member id="7762" code="BA2020" block="0" /&gt;
          &lt;Member id="7763" code="BA2030" block="0" /&gt;
          &lt;Member id="7764" code="BA2040" block="0" /&gt;
          &lt;Member id="7765" code="BA2050" block="0" /&gt;
          &lt;Member id="7766" code="BA2060" block="0" /&gt;
          &lt;Member id="7767" code="BA2061" block="0" /&gt;
          &lt;Member id="7768" code="BA2070" block="0" /&gt;
          &lt;Member id="7769" code="BA2080" block="0" /&gt;
          &lt;Member id="7782" code="BA2090" block="0" /&gt;
          &lt;Member id="7783" code="BA2100" block="0" /&gt;
          &lt;Member id=</t>
  </si>
  <si>
    <t>"7784" code="BA2110" block="0" /&gt;
          &lt;Member id="7785" code="BA2120" block="0" /&gt;
          &lt;Member id="7792" code="BA2130" block="0" /&gt;
          &lt;Member id="7799" code="BA2140" block="0" /&gt;
          &lt;Member id="7800" code="BA2150" block="0" /&gt;
          &lt;Member id="7801" code="BA2160" block="0" /&gt;
          &lt;Member id="7808" code="BA2170" block="0" /&gt;
          &lt;Member id="7815" code="BA2180" block="0" /&gt;
          &lt;Member id="7816" code="BA2190" block="0" /&gt;
          &lt;Member id="7817" code="BA2200" block="0" /&gt;
          &lt;Member id="7826" code="BA2210" block="0" /&gt;
          &lt;Member id="7833" code="BA2220" block="0" /&gt;
          &lt;Member id="7834" code="BA2230" block="0" /&gt;
          &lt;Member id="7835" code="BA2240" block="0" /&gt;
          &lt;Member id="7836" code="BA2250" block="0" /&gt;
          &lt;Member id="7843" code="BA2260" block="0" /&gt;
          &lt;Member id="7850" code="BA2270"</t>
  </si>
  <si>
    <t xml:space="preserve"> block="0" /&gt;
          &lt;Member id="7851" code="BA2280" block="0" /&gt;
          &lt;Member id="7852" code="BA2290" block="0" /&gt;
          &lt;Member id="7859" code="BA2300" block="0" /&gt;
          &lt;Member id="7866" code="BA2310" block="0" /&gt;
          &lt;Member id="7867" code="BA2320" block="0" /&gt;
          &lt;Member id="7868" code="BA2330" block="0" /&gt;
          &lt;Member id="7869" code="BA2340" block="0" /&gt;
          &lt;Member id="7876" code="BA2350" block="0" /&gt;
          &lt;Member id="7883" code="BA2360" block="0" /&gt;
          &lt;Member id="7884" code="BA2370" block="0" /&gt;
          &lt;Member id="7885" code="BA2380" block="0" /&gt;
          &lt;Member id="7892" code="BA2390" block="0" /&gt;
          &lt;Member id="7899" code="BA2400" block="0" /&gt;
          &lt;Member id="7900" code="BA2410" block="0" /&gt;
          &lt;Member id="7901" code="BA2420" block="0" /&gt;
          &lt;Member id="7902" code="BA2430" block="0" /&gt;
      </t>
  </si>
  <si>
    <t xml:space="preserve">    &lt;Member id="7909" code="BA2440" block="0" /&gt;
          &lt;Member id="7916" code="BA2450" block="0" /&gt;
          &lt;Member id="7917" code="BA2460" block="0" /&gt;
          &lt;Member id="7918" code="BA2470" block="0" /&gt;
          &lt;Member id="7925" code="BA2480" block="0" /&gt;
          &lt;Member id="7932" code="BA2490" block="0" /&gt;
          &lt;Member id="7933" code="BA2500" block="0" /&gt;
          &lt;Member id="7934" code="BA2510" block="0" /&gt;
          &lt;Member id="7935" code="BA2520" block="0" /&gt;
          &lt;Member id="7936" code="BA2530" block="0" /&gt;
          &lt;Member id="7937" code="BA2540" block="0" /&gt;
          &lt;Member id="7938" code="BA2550" block="0" /&gt;
          &lt;Member id="7939" code="BA2551" block="0" /&gt;
          &lt;Member id="7940" code="BA2552" block="0" /&gt;
          &lt;Member id="7941" code="BA2560" block="0" /&gt;
          &lt;Member id="7942" code="BA2570" block="0" /&gt;
          &lt;Member id="7943</t>
  </si>
  <si>
    <t>" code="BA2570a" block="0" /&gt;
          &lt;Member id="7944" code="BA2570b" block="0" /&gt;
          &lt;Member id="7945" code="BA2570c" block="0" /&gt;
          &lt;Member id="7946" code="BA2570d" block="0" /&gt;
          &lt;Member id="7947" code="BA2570e" block="0" /&gt;
          &lt;Member id="7948" code="BA2570f" block="0" /&gt;
          &lt;Member id="7949" code="BA2570g" block="0" /&gt;
          &lt;Member id="7957" code="BA2580" block="0" /&gt;
          &lt;Member id="7964" code="BA2590" block="0" /&gt;
          &lt;Member id="7965" code="BA2600" block="0" /&gt;
          &lt;Member id="7966" code="BA2600a" block="0" /&gt;
          &lt;Member id="7967" code="BA2600b" block="0" /&gt;
          &lt;Member id="7970" code="BA2610" block="0" /&gt;
          &lt;Member id="7971" code="BA2610a" block="0" /&gt;
          &lt;Member id="7972" code="BA2610b" block="0" /&gt;
          &lt;Member id="7975" code="BA2620" block="0" /&gt;
          &lt;Member id="7976" code="B</t>
  </si>
  <si>
    <t>A2620a" block="0" /&gt;
          &lt;Member id="7983" code="BA2620z" block="0" /&gt;
          &lt;Member id="7982" code="BA2620y" block="0" /&gt;
          &lt;Member id="7977" code="BA2620b" block="0" /&gt;
          &lt;Member id="7978" code="BA2620c" block="0" /&gt;
          &lt;Member id="7979" code="BA2620d" block="0" /&gt;
          &lt;Member id="7980" code="BA2620e" block="0" /&gt;
          &lt;Member id="7981" code="BA2620f" block="0" /&gt;
          &lt;Member id="7986" code="BA2630" block="0" /&gt;
          &lt;Member id="7987" code="BA2640" block="0" /&gt;
          &lt;Member id="7988" code="BA2650" block="0" /&gt;
          &lt;Member id="7989" code="BA2650a" block="0" /&gt;
          &lt;Member id="7990" code="BA2650b" block="0" /&gt;
          &lt;Member id="7993" code="BA2660" block="0" /&gt;
          &lt;Member id="7994" code="BA2670" block="0" /&gt;
          &lt;Member id="7995" code="BA2671" block="0" /&gt;
          &lt;Member id="7996" code="BA2672" blo</t>
  </si>
  <si>
    <t xml:space="preserve">ck="0" /&gt;
          &lt;Member id="7997" code="BA2673" block="0" /&gt;
          &lt;Member id="7998" code="BA2674" block="0" /&gt;
          &lt;Member id="7999" code="BA2675" block="0" /&gt;
          &lt;Member id="8000" code="BA2676" block="0" /&gt;
          &lt;Member id="8001" code="BA2677" block="0" /&gt;
          &lt;Member id="8002" code="BA2678" block="0" /&gt;
          &lt;Member id="8003" code="BA2680" block="0" /&gt;
          &lt;Member id="8004" code="BA2681" block="0" /&gt;
          &lt;Member id="8005" code="BA2682" block="0" /&gt;
          &lt;Member id="8006" code="BA2683" block="0" /&gt;
          &lt;Member id="8007" code="BA2684" block="0" /&gt;
          &lt;Member id="8008" code="BA2685" block="0" /&gt;
          &lt;Member id="8009" code="BA2686" block="0" /&gt;
          &lt;Member id="8010" code="BA2690" block="0" /&gt;
          &lt;Member id="8011" code="BA2700" block="0" /&gt;
          &lt;Member id="8012" code="BA2710" block="0" /&gt;
          </t>
  </si>
  <si>
    <t xml:space="preserve">&lt;Member id="8013" code="BA2720" block="0" /&gt;
          &lt;Member id="8014" code="BA2730" block="0" /&gt;
          &lt;Member id="8015" code="BA2740" block="0" /&gt;
          &lt;Member id="8016" code="BA2741" block="0" /&gt;
          &lt;Member id="8017" code="BA2750" block="0" /&gt;
          &lt;Member id="8018" code="BA2751" block="0" /&gt;
          &lt;Member id="8019" code="BA2760" block="0" /&gt;
          &lt;Member id="8020" code="BA2770" block="0" /&gt;
          &lt;Member id="8021" code="BA2771" block="0" /&gt;
          &lt;Member id="8022" code="BA2780" block="0" /&gt;
          &lt;Member id="8023" code="BA2790" block="0" /&gt;
          &lt;Member id="8024" code="BA2790a" block="0" /&gt;
          &lt;Member id="8025" code="BA2790b" block="0" /&gt;
          &lt;Member id="8026" code="BA2800" block="0" /&gt;
          &lt;Member id="8027" code="BA2810" block="0" /&gt;
          &lt;Member id="8028" code="BA2811" block="0" /&gt;
          &lt;Member id="8029" </t>
  </si>
  <si>
    <t>code="BA2820" block="0" /&gt;
          &lt;Member id="8031" code="BA2840" block="0" /&gt;
          &lt;Member id="8032" code="BA2850" block="0" /&gt;
          &lt;Member id="8033" code="BA2860" block="0" /&gt;
          &lt;Member id="8034" code="BA2870" block="0" /&gt;
          &lt;Member id="8039" code="BA2880" block="0" /&gt;
          &lt;Member id="8040" code="BA2881" block="0" /&gt;
          &lt;Member id="8041" code="BA2882" block="0" /&gt;
          &lt;Member id="8042" code="BA2883" block="0" /&gt;
          &lt;Member id="8043" code="BA2884" block="0" /&gt;
          &lt;Member id="8044" code="BA2890" block="0" /&gt;
          &lt;Member id="8103" code="CZ9999" block="0" /&gt;
          &lt;Member id="8050" code="CA0010" block="0" /&gt;
          &lt;Member id="8051" code="CA0020" block="0" /&gt;
          &lt;Member id="8052" code="CA0030" block="0" /&gt;
          &lt;Member id="8053" code="CA0040" block="0" /&gt;
          &lt;Member id="8054" code="CA0050" block=</t>
  </si>
  <si>
    <t>"0" /&gt;
          &lt;Member id="8055" code="CA0060" block="0" /&gt;
          &lt;Member id="8056" code="CA0070" block="0" /&gt;
          &lt;Member id="8057" code="CA0080" block="0" /&gt;
          &lt;Member id="8058" code="CA0090" block="0" /&gt;
          &lt;Member id="8059" code="CA0100" block="0" /&gt;
          &lt;Member id="8060" code="CA0110" block="0" /&gt;
          &lt;Member id="8061" code="CA0120" block="0" /&gt;
          &lt;Member id="8062" code="CA0130" block="0" /&gt;
          &lt;Member id="8063" code="CA0140" block="0" /&gt;
          &lt;Member id="8064" code="CA0150" block="0" /&gt;
          &lt;Member id="8065" code="CA0160" block="0" /&gt;
          &lt;Member id="8066" code="CA0170" block="0" /&gt;
          &lt;Member id="8109" code="DZ9999" block="0" /&gt;
          &lt;Member id="8105" code="DA0010" block="0" /&gt;
          &lt;Member id="8106" code="DA0020" block="0" /&gt;
          &lt;Member id="8177" code="EZ9999" block="0" /&gt;
          &lt;Me</t>
  </si>
  <si>
    <t>mber id="8111" code="EA0010" block="0" /&gt;
          &lt;Member id="8112" code="EA0020" block="0" /&gt;
          &lt;Member id="8113" code="EA0030" block="0" /&gt;
          &lt;Member id="8114" code="EA0040" block="0" /&gt;
          &lt;Member id="8115" code="EA0050" block="0" /&gt;
          &lt;Member id="8116" code="EA0051" block="0" /&gt;
          &lt;Member id="8117" code="EA0060" block="0" /&gt;
          &lt;Member id="8118" code="EA0060a" block="0" /&gt;
          &lt;Member id="8120" code="EA0060b" block="0" /&gt;
          &lt;Member id="8126" code="EA0070" block="0" /&gt;
          &lt;Member id="8127" code="EA0080" block="0" /&gt;
          &lt;Member id="8128" code="EA0090" block="0" /&gt;
          &lt;Member id="8129" code="EA0100" block="0" /&gt;
          &lt;Member id="8130" code="EA0110" block="0" /&gt;
          &lt;Member id="8131" code="EA0120" block="0" /&gt;
          &lt;Member id="8132" code="EA0130" block="0" /&gt;
          &lt;Member id="8133" cod</t>
  </si>
  <si>
    <t>e="EA0140" block="0" /&gt;
          &lt;Member id="8134" code="EA0150" block="0" /&gt;
          &lt;Member id="8135" code="EA0160" block="0" /&gt;
          &lt;Member id="8136" code="EA0170" block="0" /&gt;
          &lt;Member id="8137" code="EA0180" block="0" /&gt;
          &lt;Member id="8138" code="EA0190" block="0" /&gt;
          &lt;Member id="8139" code="EA0200" block="0" /&gt;
          &lt;Member id="8140" code="EA0210" block="0" /&gt;
          &lt;Member id="8141" code="EA0220" block="0" /&gt;
          &lt;Member id="8142" code="EA0230" block="0" /&gt;
          &lt;Member id="8143" code="EA0240" block="0" /&gt;
          &lt;Member id="8144" code="EA0250" block="0" /&gt;
          &lt;Member id="8145" code="EA0260" block="0" /&gt;
          &lt;Member id="8146" code="EA0270" block="0" /&gt;
          &lt;Member id="8147" code="EA0280" block="0" /&gt;
          &lt;Member id="8148" code="EA0290" block="0" /&gt;
          &lt;Member id="8149" code="EA0300" block="0"</t>
  </si>
  <si>
    <t xml:space="preserve"> /&gt;
          &lt;Member id="8150" code="EA0310" block="0" /&gt;
          &lt;Member id="8151" code="EA0320" block="0" /&gt;
          &lt;Member id="8152" code="EA0330" block="0" /&gt;
          &lt;Member id="8153" code="EA0340" block="0" /&gt;
          &lt;Member id="8154" code="EA0350" block="0" /&gt;
          &lt;Member id="8155" code="EA0360" block="0" /&gt;
          &lt;Member id="8156" code="EA0370" block="0" /&gt;
          &lt;Member id="8157" code="EA0380" block="0" /&gt;
          &lt;Member id="8158" code="EA0390" block="0" /&gt;
          &lt;Member id="8159" code="EA0400" block="0" /&gt;
          &lt;Member id="8160" code="EA0410" block="0" /&gt;
          &lt;Member id="8161" code="EA0420" block="0" /&gt;
          &lt;Member id="8162" code="EA0430" block="0" /&gt;
          &lt;Member id="8163" code="EA0440" block="0" /&gt;
          &lt;Member id="8164" code="EA0450" block="0" /&gt;
          &lt;Member id="8165" code="EA0460" block="0" /&gt;
          &lt;Membe</t>
  </si>
  <si>
    <t>r id="8166" code="EA0461" block="0" /&gt;
          &lt;Member id="8167" code="EA0470" block="0" /&gt;
          &lt;Member id="8168" code="EA0480" block="0" /&gt;
          &lt;Member id="8169" code="EA0490" block="0" /&gt;
          &lt;Member id="8170" code="EA0500" block="0" /&gt;
          &lt;Member id="8171" code="EA0510" block="0" /&gt;
          &lt;Member id="8172" code="EA0520" block="0" /&gt;
          &lt;Member id="8173" code="EA0530" block="0" /&gt;
          &lt;Member id="8174" code="EA0540" block="0" /&gt;
          &lt;Member id="8175" code="EA0550" block="0" /&gt;
          &lt;Member id="8176" code="EA0560" block="0" /&gt;
          &lt;Member id="8489" code="YZ9999" block="0" /&gt;
          &lt;Member id="8480" code="YA0010" block="0" /&gt;
          &lt;Member id="8481" code="YA0020" block="0" /&gt;
          &lt;Member id="8482" code="YA0030" block="0" /&gt;
          &lt;Member id="8483" code="YA0040" block="0" /&gt;
          &lt;Member id="8484" code="YA</t>
  </si>
  <si>
    <t>&lt;?xml version="1.0" encoding="utf-16"?&gt;
&lt;Book xmlns:xsd="http://www.w3.org/2001/XMLSchema" xmlns:xsi="http://www.w3.org/2001/XMLSchema-instance" version="12" versionString="5.6" offline="false" counter="6" numHiddenCalculatedValues="0" numCalculatedMemberTemplates="0" WritebackOnRefresh="false" IntellWritebackTimeInSecs="10" RefreshActiveSheetOnly="true" allowFormEntryForecasting="false" allowFormEntryForecastingChangeReuseModel="false" CommentsAllowed="false" ReportID="0" ReportScope="FORMSET" ReportCreator="andrea-gattari" savedQueryHierarchySubsets="false"&gt;
  &lt;Views&gt;
    &lt;Table id="NewTable0" name="NewTable0" sheet="CE-118" forcedRefresh="false" isSelected="true" row="4" column="2" height="620" width="3" userName="NewTable0" enableslicerwrap="false" enablecloumnwrap="false" enablerowwrap="false" readOnly="true" freezeCells="false" displayDebitCreditOnLabel="false" scale="1" scaleText=</t>
  </si>
  <si>
    <t>&lt;?xml version="1.0" encoding="utf-16"?&gt;
&lt;BatchPublish xmlns:xsd="http://www.w3.org/2001/XMLSchema" xmlns:xsi="http://www.w3.org/2001/XMLSchema-instance" Operation="Publish" Format="Excel" ReportType="Static" ReportScope="Workbook" /&gt;</t>
  </si>
  <si>
    <t>2022</t>
  </si>
  <si>
    <t xml:space="preserve">
      &lt;/Column&gt;
      &lt;Slicers Slicer="true" crossProduct="false"&gt;
        &lt;Hierarchy id="0" code="Area_Bil" includeLeaves="n" includeRollups="n" expandCollapseDirection="after" displayMode="Code" vcFilter="true" clientHierarchy="false" enablePropertyFilters="false"&gt;
          &lt;Member id="0" code="4" includeLeaves="0" includeRollups="0" include="true" /&gt;
          &lt;Member id="0" code="3" includeLeaves="0" includeRollups="0" include="true" /&gt;
        &lt;/Hierarchy&gt;
        &lt;Hierarchy id="0" code="SOURCE" includeLeaves="n" includeRollups="n" expandCollapseDirection="after" displayMode="Code" vcFilter="true" clientHierarchy="false" enablePropertyFilters="false"&gt;
          &lt;Member id="0" code="TotalBeforeElim" includeLeaves="0" includeRollups="0" include="true" /&gt;
        &lt;/Hierarchy&gt;
        &lt;Hierarchy id="0" code="ANALYSIS" includeLeaves="n" includeRollups="n" expandCollapseDirection="after</t>
  </si>
  <si>
    <t>" displayMode="Name" vcFilter="true" clientHierarchy="false" enablePropertyFilters="false"&gt;
          &lt;Member id="0" code="45_TXT" includeLeaves="0" includeRollups="0" include="true" /&gt;
          &lt;MemberReorderRules&gt;
            &lt;DisplayMemberReorderRule displayMemberCode="15_TXT" displayParentMemberCode="_root_" displayMemberChildOrdinal="0" /&gt;
          &lt;/MemberReorderRules&gt;
        &lt;/Hierarchy&gt;
        &lt;Hierarchy id="0" code="Movimenti" includeLeaves="n" includeRollups="n" expandCollapseDirection="after" displayMode="Name" vcFilter="true" clientHierarchy="false" enablePropertyFilters="false"&gt;
          &lt;Member id="0" code="200" includeLeaves="0" includeRollups="0" include="true" /&gt;
        &lt;/Hierarchy&gt;
        &lt;Hierarchy id="0" code="INTORG" includeLeaves="n" includeRollups="n" expandCollapseDirection="after" displayMode="Code" vcFilter="true" clientHierarchy="false" enablePropertyFil</t>
  </si>
  <si>
    <t>ters="false"&gt;
          &lt;Member id="0" code="902" includeLeaves="0" includeRollups="0" include="true" /&gt;
          &lt;Member id="0" code="999" includeLeaves="n" includeRollups="n" include="true" /&gt;
          &lt;Member id="0" code="000" includeLeaves="n" includeRollups="n" include="true" /&gt;
          &lt;Member id="0" code="ENT" includeLeaves="n" includeRollups="n" include="true" /&gt;
          &lt;Member id="0" code="XXX"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displayMemberChildOrdinal="1" /&gt;
            &lt;DisplayMemberReorderRule displayMemberCode="000" displayParentMemberCode="_root_" displayMemberChildOrdinal="1" /&gt;
          &lt;/Memb</t>
  </si>
  <si>
    <t>2023</t>
  </si>
  <si>
    <t>0050" block="0" /&gt;
          &lt;Member id="8485" code="YA0060" block="0" /&gt;
          &lt;Member id="8486" code="YA0070" block="0" /&gt;
          &lt;Member id="8487" code="YA0080" block="0" /&gt;
          &lt;Member id="8488" code="YA0090" block="0" /&gt;
        &lt;/DisplayState&gt;
      &lt;/Row&gt;
      &lt;Column Slicer="false" crossProduct="false"&gt;
        &lt;Hierarchy id="0" code="TIME" includeLeaves="n" includeRollups="n" expandCollapseDirection="after" displayMode="Name" vcFilter="true" clientHierarchy="false" enablePropertyFilters="false"&gt;
          &lt;Member id="0" code="2023" includeLeaves="0" includeRollups="0" include="true" /&gt;
          &lt;Member id="0" code="2022" includeLeaves="0" includeRollups="0" include="true" /&gt;
        &lt;/Hierarchy&gt;
        &lt;DisplayState id="0" block="0"&gt;
          &lt;Member id="15221" code="2022" block="0" /&gt;
          &lt;Member id="15625" code="2023" block="0" /&gt;
        &lt;/DisplayState&gt;</t>
  </si>
  <si>
    <t>505</t>
  </si>
  <si>
    <t>erReorderRules&gt;
        &lt;/Hierarchy&gt;
        &lt;DisplayState id="0" block="0"&gt;
          &lt;Member id="763" code="4" block="0"&gt;
            &lt;Member id="509" code="TotalBeforeElim" block="0"&gt;
              &lt;Member id="745" code="45_TXT" block="0"&gt;
                &lt;Member id="590" code="200" block="0"&gt;
                  &lt;Member id="8786" code="505" block="0" /&gt;
                &lt;/Member&gt;
              &lt;/Member&gt;
            &lt;/Member&gt;
          &lt;/Member&gt;
        &lt;/DisplayState&gt;
      &lt;/Slicers&gt;
    &lt;/Query&gt;
  &lt;/Queries&gt;
&lt;/Book&gt;</t>
  </si>
  <si>
    <t>H4sIAAAAAAAEAK2ST0/CQBDF35lP0XCnxRrREJAYIie9iCZe+bOUJm0xtKAf399MCQmRo9lMd2fezntvuzvSRD8qVSjSUUF71cq1U6WxurpRrD5zBFJpRX0NWilz9KBGG/XYNSCb6FEdjTTVgp1bOl6JhmxN2BydlCo0hqxrEOPZgjb6opYwvn3ExC3fHY4yqik++igl+oT3RfOTRglv9wpz/i/MPT9t7e7t/MG1NmABFcsLUPtrR3Za/qE3OP5qW48pBy3pMLbcWWNXaGCw9d7vIMHDEzFzrFXOmQv8LbySub/gnVM/iXVdOqmpzOh4PjudX+B2ktX5rt6plt5lrkp8t/d/T6Tc7x0jJRvogW/7Jq69F6snvIRftYZS71gCAAA=</t>
  </si>
  <si>
    <t>Sanitario</t>
  </si>
  <si>
    <t>SCHEMA DI BILANCIO
Decreto Interministeriale 20 marzo 2013</t>
  </si>
  <si>
    <t>Anno 2023</t>
  </si>
  <si>
    <t>Anno 2022</t>
  </si>
  <si>
    <t xml:space="preserve">-  </t>
  </si>
  <si>
    <t xml:space="preserve">Consulenze, collaborazioni, interinale, altre prestazioni di lavoro non sanitarie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</si>
</sst>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€_-;\-* #,##0\ _€_-;_-* &quot;-&quot;\ _€_-;_-@_-"/>
    <numFmt numFmtId="43" formatCode="_-* #,##0.00\ _€_-;\-* #,##0.00\ _€_-;_-* &quot;-&quot;??\ _€_-;_-@_-"/>
    <numFmt numFmtId="164" formatCode="_ * #,##0_ ;_ * \-#,##0_ ;_ * &quot;-&quot;_ ;_ @_ "/>
    <numFmt numFmtId="165" formatCode="0.0%"/>
    <numFmt numFmtId="166" formatCode="_ * #,##0.00_ ;_ * \-#,##0.00_ ;_ * &quot;-&quot;_ ;_ @_ "/>
    <numFmt numFmtId="167" formatCode="#,##0_ ;[Red]\-#,##0\ ;_(* &quot;-&quot;\ _)"/>
    <numFmt numFmtId="168" formatCode="#,##0.00_ ;[Red]\-#,##0.00\ ;_(* &quot;-&quot;\ _)"/>
    <numFmt numFmtId="169" formatCode="0.0%;[Red]\-0.0%"/>
    <numFmt numFmtId="170" formatCode="#,##0.00_ ;[Red]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u val="double"/>
      <sz val="12"/>
      <name val="Arial"/>
      <family val="2"/>
    </font>
    <font>
      <sz val="12"/>
      <color indexed="10"/>
      <name val="Arial"/>
      <family val="2"/>
    </font>
    <font>
      <b/>
      <u/>
      <sz val="12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name val="Arial"/>
      <family val="2"/>
    </font>
    <font>
      <sz val="11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mediumGray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8"/>
        <bgColor indexed="9"/>
      </patternFill>
    </fill>
    <fill>
      <patternFill patternType="solid">
        <fgColor indexed="46"/>
        <bgColor indexed="9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40" fontId="1" fillId="2" borderId="1"/>
    <xf numFmtId="40" fontId="1" fillId="3" borderId="1"/>
    <xf numFmtId="49" fontId="2" fillId="4" borderId="2">
      <alignment horizontal="center"/>
    </xf>
    <xf numFmtId="40" fontId="1" fillId="5" borderId="1"/>
    <xf numFmtId="49" fontId="3" fillId="0" borderId="0"/>
    <xf numFmtId="40" fontId="1" fillId="3" borderId="1"/>
    <xf numFmtId="40" fontId="1" fillId="6" borderId="1"/>
    <xf numFmtId="0" fontId="1" fillId="7" borderId="1"/>
    <xf numFmtId="49" fontId="2" fillId="0" borderId="2">
      <alignment vertical="center"/>
    </xf>
    <xf numFmtId="49" fontId="2" fillId="0" borderId="0">
      <alignment horizontal="right"/>
    </xf>
    <xf numFmtId="49" fontId="4" fillId="4" borderId="2">
      <alignment horizontal="center"/>
    </xf>
    <xf numFmtId="49" fontId="4" fillId="4" borderId="2">
      <alignment vertical="center"/>
    </xf>
    <xf numFmtId="40" fontId="1" fillId="3" borderId="1"/>
    <xf numFmtId="40" fontId="1" fillId="5" borderId="1"/>
    <xf numFmtId="0" fontId="1" fillId="3" borderId="1"/>
    <xf numFmtId="0" fontId="6" fillId="0" borderId="0"/>
    <xf numFmtId="4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41" applyNumberFormat="0" applyAlignment="0" applyProtection="0"/>
    <xf numFmtId="0" fontId="11" fillId="0" borderId="42" applyNumberFormat="0" applyFill="0" applyAlignment="0" applyProtection="0"/>
    <xf numFmtId="0" fontId="12" fillId="17" borderId="43" applyNumberFormat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41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9" borderId="41" applyNumberFormat="0" applyAlignment="0" applyProtection="0"/>
    <xf numFmtId="0" fontId="14" fillId="14" borderId="0" applyNumberFormat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10" borderId="44" applyNumberFormat="0" applyFont="0" applyAlignment="0" applyProtection="0"/>
    <xf numFmtId="0" fontId="15" fillId="12" borderId="45" applyNumberFormat="0" applyAlignment="0" applyProtection="0"/>
    <xf numFmtId="9" fontId="2" fillId="0" borderId="0" applyFont="0" applyFill="0" applyBorder="0" applyAlignment="0" applyProtection="0"/>
    <xf numFmtId="49" fontId="2" fillId="22" borderId="2">
      <alignment vertical="center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6" applyNumberFormat="0" applyFill="0" applyAlignment="0" applyProtection="0"/>
    <xf numFmtId="0" fontId="19" fillId="0" borderId="47" applyNumberFormat="0" applyFill="0" applyAlignment="0" applyProtection="0"/>
    <xf numFmtId="0" fontId="20" fillId="0" borderId="4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49" applyNumberFormat="0" applyFill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40" fontId="1" fillId="30" borderId="1"/>
    <xf numFmtId="40" fontId="1" fillId="31" borderId="1"/>
    <xf numFmtId="40" fontId="1" fillId="3" borderId="1"/>
  </cellStyleXfs>
  <cellXfs count="233">
    <xf numFmtId="0" fontId="0" fillId="0" borderId="0" xfId="0"/>
    <xf numFmtId="0" fontId="0" fillId="0" borderId="0" xfId="0" quotePrefix="1" applyAlignment="1">
      <alignment wrapText="1"/>
    </xf>
    <xf numFmtId="49" fontId="2" fillId="0" borderId="2" xfId="9" applyAlignment="1">
      <alignment horizontal="left" vertical="center" indent="5"/>
    </xf>
    <xf numFmtId="49" fontId="2" fillId="0" borderId="2" xfId="9" applyAlignment="1">
      <alignment horizontal="left" vertical="center" indent="2"/>
    </xf>
    <xf numFmtId="49" fontId="2" fillId="0" borderId="2" xfId="9" applyAlignment="1">
      <alignment horizontal="left" vertical="center" indent="3"/>
    </xf>
    <xf numFmtId="49" fontId="2" fillId="0" borderId="2" xfId="9" applyAlignment="1">
      <alignment horizontal="left" vertical="center" indent="4"/>
    </xf>
    <xf numFmtId="49" fontId="2" fillId="0" borderId="2" xfId="9" applyAlignment="1">
      <alignment horizontal="left" vertical="center" indent="6"/>
    </xf>
    <xf numFmtId="49" fontId="2" fillId="0" borderId="2" xfId="9" applyAlignment="1">
      <alignment horizontal="left" vertical="center" indent="7"/>
    </xf>
    <xf numFmtId="49" fontId="2" fillId="0" borderId="2" xfId="9" applyAlignment="1">
      <alignment horizontal="left" vertical="center" indent="8"/>
    </xf>
    <xf numFmtId="49" fontId="2" fillId="0" borderId="0" xfId="10" applyAlignment="1">
      <alignment horizontal="right" vertical="top"/>
    </xf>
    <xf numFmtId="49" fontId="2" fillId="0" borderId="0" xfId="10" applyAlignment="1">
      <alignment horizontal="left" vertical="top" indent="3"/>
    </xf>
    <xf numFmtId="49" fontId="3" fillId="0" borderId="0" xfId="5" applyAlignment="1"/>
    <xf numFmtId="0" fontId="0" fillId="0" borderId="0" xfId="0" quotePrefix="1"/>
    <xf numFmtId="49" fontId="4" fillId="4" borderId="2" xfId="12" applyAlignment="1">
      <alignment horizontal="left" vertical="center" indent="5"/>
    </xf>
    <xf numFmtId="49" fontId="4" fillId="4" borderId="2" xfId="12" applyAlignment="1">
      <alignment horizontal="left" vertical="center" indent="1"/>
    </xf>
    <xf numFmtId="49" fontId="4" fillId="4" borderId="2" xfId="12" applyAlignment="1">
      <alignment horizontal="left" vertical="center" indent="2"/>
    </xf>
    <xf numFmtId="49" fontId="4" fillId="4" borderId="2" xfId="12" applyAlignment="1">
      <alignment horizontal="left" vertical="center" indent="3"/>
    </xf>
    <xf numFmtId="49" fontId="4" fillId="4" borderId="2" xfId="12" applyAlignment="1">
      <alignment horizontal="left" vertical="center" indent="4"/>
    </xf>
    <xf numFmtId="49" fontId="4" fillId="4" borderId="2" xfId="12" applyAlignment="1">
      <alignment horizontal="left" vertical="center" indent="6"/>
    </xf>
    <xf numFmtId="49" fontId="4" fillId="4" borderId="2" xfId="12" applyAlignment="1">
      <alignment horizontal="left" vertical="center" indent="7"/>
    </xf>
    <xf numFmtId="40" fontId="1" fillId="5" borderId="1" xfId="4" quotePrefix="1"/>
    <xf numFmtId="49" fontId="2" fillId="4" borderId="2" xfId="3" applyAlignment="1">
      <alignment horizontal="center"/>
    </xf>
    <xf numFmtId="0" fontId="5" fillId="0" borderId="0" xfId="0" applyFont="1"/>
    <xf numFmtId="0" fontId="24" fillId="0" borderId="0" xfId="16" applyFont="1" applyFill="1" applyAlignment="1">
      <alignment vertical="center"/>
    </xf>
    <xf numFmtId="0" fontId="24" fillId="0" borderId="0" xfId="16" applyFont="1" applyFill="1"/>
    <xf numFmtId="0" fontId="27" fillId="0" borderId="0" xfId="16" applyFont="1" applyFill="1" applyBorder="1" applyAlignment="1">
      <alignment horizontal="center" vertical="center"/>
    </xf>
    <xf numFmtId="0" fontId="28" fillId="0" borderId="0" xfId="16" applyFont="1" applyFill="1" applyAlignment="1">
      <alignment horizontal="center"/>
    </xf>
    <xf numFmtId="4" fontId="30" fillId="0" borderId="1" xfId="18" applyNumberFormat="1" applyFont="1" applyFill="1" applyBorder="1" applyAlignment="1">
      <alignment horizontal="center" vertical="center" wrapText="1"/>
    </xf>
    <xf numFmtId="4" fontId="30" fillId="0" borderId="15" xfId="18" applyNumberFormat="1" applyFont="1" applyFill="1" applyBorder="1" applyAlignment="1">
      <alignment horizontal="center" vertical="center" wrapText="1"/>
    </xf>
    <xf numFmtId="0" fontId="26" fillId="0" borderId="0" xfId="16" applyFont="1" applyFill="1" applyAlignment="1">
      <alignment vertical="center"/>
    </xf>
    <xf numFmtId="41" fontId="26" fillId="0" borderId="11" xfId="17" applyFont="1" applyFill="1" applyBorder="1" applyAlignment="1">
      <alignment horizontal="left" vertical="center"/>
    </xf>
    <xf numFmtId="41" fontId="26" fillId="0" borderId="12" xfId="17" applyFont="1" applyFill="1" applyBorder="1" applyAlignment="1">
      <alignment horizontal="left" vertical="center"/>
    </xf>
    <xf numFmtId="41" fontId="26" fillId="0" borderId="13" xfId="17" applyFont="1" applyFill="1" applyBorder="1" applyAlignment="1">
      <alignment horizontal="left" vertical="center"/>
    </xf>
    <xf numFmtId="43" fontId="26" fillId="0" borderId="0" xfId="16" applyNumberFormat="1" applyFont="1" applyFill="1" applyAlignment="1">
      <alignment vertical="center"/>
    </xf>
    <xf numFmtId="49" fontId="26" fillId="0" borderId="17" xfId="17" applyNumberFormat="1" applyFont="1" applyFill="1" applyBorder="1" applyAlignment="1">
      <alignment horizontal="left" vertical="center"/>
    </xf>
    <xf numFmtId="49" fontId="26" fillId="0" borderId="12" xfId="17" applyNumberFormat="1" applyFont="1" applyFill="1" applyBorder="1" applyAlignment="1">
      <alignment horizontal="right" vertical="center"/>
    </xf>
    <xf numFmtId="49" fontId="26" fillId="0" borderId="12" xfId="17" applyNumberFormat="1" applyFont="1" applyFill="1" applyBorder="1" applyAlignment="1">
      <alignment horizontal="left" vertical="center"/>
    </xf>
    <xf numFmtId="49" fontId="26" fillId="0" borderId="13" xfId="17" applyNumberFormat="1" applyFont="1" applyFill="1" applyBorder="1" applyAlignment="1">
      <alignment horizontal="left" vertical="center"/>
    </xf>
    <xf numFmtId="49" fontId="24" fillId="0" borderId="17" xfId="17" applyNumberFormat="1" applyFont="1" applyFill="1" applyBorder="1" applyAlignment="1">
      <alignment horizontal="left" vertical="center"/>
    </xf>
    <xf numFmtId="49" fontId="24" fillId="0" borderId="12" xfId="17" applyNumberFormat="1" applyFont="1" applyFill="1" applyBorder="1" applyAlignment="1">
      <alignment horizontal="right" vertical="center"/>
    </xf>
    <xf numFmtId="49" fontId="24" fillId="0" borderId="12" xfId="17" applyNumberFormat="1" applyFont="1" applyFill="1" applyBorder="1" applyAlignment="1">
      <alignment horizontal="left" vertical="center"/>
    </xf>
    <xf numFmtId="49" fontId="24" fillId="0" borderId="13" xfId="17" applyNumberFormat="1" applyFont="1" applyFill="1" applyBorder="1" applyAlignment="1">
      <alignment horizontal="left" vertical="center"/>
    </xf>
    <xf numFmtId="49" fontId="31" fillId="0" borderId="12" xfId="17" applyNumberFormat="1" applyFont="1" applyFill="1" applyBorder="1" applyAlignment="1">
      <alignment horizontal="left" vertical="center"/>
    </xf>
    <xf numFmtId="49" fontId="31" fillId="0" borderId="13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31" fillId="0" borderId="0" xfId="17" applyNumberFormat="1" applyFont="1" applyFill="1" applyBorder="1" applyAlignment="1">
      <alignment horizontal="left" vertical="center"/>
    </xf>
    <xf numFmtId="49" fontId="31" fillId="0" borderId="18" xfId="17" applyNumberFormat="1" applyFont="1" applyFill="1" applyBorder="1" applyAlignment="1">
      <alignment horizontal="left" vertical="center"/>
    </xf>
    <xf numFmtId="49" fontId="24" fillId="0" borderId="13" xfId="16" applyNumberFormat="1" applyFont="1" applyFill="1" applyBorder="1" applyAlignment="1">
      <alignment horizontal="left" vertical="center"/>
    </xf>
    <xf numFmtId="49" fontId="26" fillId="0" borderId="17" xfId="16" applyNumberFormat="1" applyFont="1" applyFill="1" applyBorder="1" applyAlignment="1">
      <alignment horizontal="center" vertical="center"/>
    </xf>
    <xf numFmtId="49" fontId="26" fillId="0" borderId="0" xfId="17" applyNumberFormat="1" applyFont="1" applyFill="1" applyBorder="1" applyAlignment="1">
      <alignment horizontal="right" vertical="center"/>
    </xf>
    <xf numFmtId="49" fontId="26" fillId="0" borderId="0" xfId="17" applyNumberFormat="1" applyFont="1" applyFill="1" applyBorder="1" applyAlignment="1">
      <alignment horizontal="left" vertical="center"/>
    </xf>
    <xf numFmtId="49" fontId="26" fillId="0" borderId="18" xfId="17" applyNumberFormat="1" applyFont="1" applyFill="1" applyBorder="1" applyAlignment="1">
      <alignment horizontal="left" vertical="center"/>
    </xf>
    <xf numFmtId="49" fontId="24" fillId="0" borderId="18" xfId="17" applyNumberFormat="1" applyFont="1" applyFill="1" applyBorder="1" applyAlignment="1">
      <alignment horizontal="left" vertical="center"/>
    </xf>
    <xf numFmtId="49" fontId="24" fillId="0" borderId="19" xfId="17" applyNumberFormat="1" applyFont="1" applyFill="1" applyBorder="1" applyAlignment="1">
      <alignment horizontal="right" vertical="center"/>
    </xf>
    <xf numFmtId="49" fontId="24" fillId="0" borderId="24" xfId="17" applyNumberFormat="1" applyFont="1" applyFill="1" applyBorder="1" applyAlignment="1">
      <alignment horizontal="right" vertical="center"/>
    </xf>
    <xf numFmtId="49" fontId="26" fillId="0" borderId="12" xfId="17" applyNumberFormat="1" applyFont="1" applyFill="1" applyBorder="1" applyAlignment="1">
      <alignment vertical="center"/>
    </xf>
    <xf numFmtId="49" fontId="26" fillId="0" borderId="12" xfId="17" applyNumberFormat="1" applyFont="1" applyFill="1" applyBorder="1" applyAlignment="1">
      <alignment vertical="center" wrapText="1"/>
    </xf>
    <xf numFmtId="49" fontId="26" fillId="0" borderId="13" xfId="17" applyNumberFormat="1" applyFont="1" applyFill="1" applyBorder="1" applyAlignment="1">
      <alignment vertical="center" wrapText="1"/>
    </xf>
    <xf numFmtId="49" fontId="24" fillId="0" borderId="17" xfId="16" applyNumberFormat="1" applyFont="1" applyFill="1" applyBorder="1" applyAlignment="1">
      <alignment horizontal="center" vertical="center"/>
    </xf>
    <xf numFmtId="49" fontId="26" fillId="0" borderId="11" xfId="17" applyNumberFormat="1" applyFont="1" applyFill="1" applyBorder="1" applyAlignment="1">
      <alignment horizontal="left" vertical="center"/>
    </xf>
    <xf numFmtId="49" fontId="26" fillId="0" borderId="12" xfId="16" applyNumberFormat="1" applyFont="1" applyFill="1" applyBorder="1" applyAlignment="1">
      <alignment horizontal="left" vertical="center"/>
    </xf>
    <xf numFmtId="49" fontId="26" fillId="0" borderId="12" xfId="16" applyNumberFormat="1" applyFont="1" applyFill="1" applyBorder="1" applyAlignment="1">
      <alignment horizontal="center" vertical="center"/>
    </xf>
    <xf numFmtId="49" fontId="26" fillId="0" borderId="13" xfId="16" applyNumberFormat="1" applyFont="1" applyFill="1" applyBorder="1" applyAlignment="1">
      <alignment horizontal="center" vertical="center"/>
    </xf>
    <xf numFmtId="49" fontId="26" fillId="0" borderId="0" xfId="17" applyNumberFormat="1" applyFont="1" applyFill="1" applyBorder="1" applyAlignment="1">
      <alignment horizontal="center" vertical="center"/>
    </xf>
    <xf numFmtId="49" fontId="26" fillId="0" borderId="12" xfId="17" applyNumberFormat="1" applyFont="1" applyFill="1" applyBorder="1" applyAlignment="1">
      <alignment horizontal="center" vertical="center"/>
    </xf>
    <xf numFmtId="49" fontId="24" fillId="0" borderId="0" xfId="16" applyNumberFormat="1" applyFont="1" applyFill="1" applyBorder="1" applyAlignment="1">
      <alignment horizontal="center" vertical="center"/>
    </xf>
    <xf numFmtId="49" fontId="24" fillId="0" borderId="12" xfId="16" applyNumberFormat="1" applyFont="1" applyFill="1" applyBorder="1" applyAlignment="1">
      <alignment horizontal="center" vertical="center"/>
    </xf>
    <xf numFmtId="49" fontId="24" fillId="0" borderId="0" xfId="16" applyNumberFormat="1" applyFont="1" applyFill="1" applyBorder="1" applyAlignment="1">
      <alignment horizontal="right" vertical="center"/>
    </xf>
    <xf numFmtId="49" fontId="24" fillId="0" borderId="0" xfId="16" applyNumberFormat="1" applyFont="1" applyFill="1" applyBorder="1" applyAlignment="1">
      <alignment horizontal="left" vertical="center"/>
    </xf>
    <xf numFmtId="49" fontId="24" fillId="0" borderId="18" xfId="16" applyNumberFormat="1" applyFont="1" applyFill="1" applyBorder="1" applyAlignment="1">
      <alignment horizontal="left" vertical="center"/>
    </xf>
    <xf numFmtId="49" fontId="24" fillId="0" borderId="12" xfId="16" applyNumberFormat="1" applyFont="1" applyFill="1" applyBorder="1" applyAlignment="1">
      <alignment horizontal="right" vertical="center"/>
    </xf>
    <xf numFmtId="49" fontId="24" fillId="0" borderId="12" xfId="16" applyNumberFormat="1" applyFont="1" applyFill="1" applyBorder="1" applyAlignment="1">
      <alignment horizontal="left" vertical="center"/>
    </xf>
    <xf numFmtId="49" fontId="32" fillId="0" borderId="12" xfId="16" applyNumberFormat="1" applyFont="1" applyFill="1" applyBorder="1" applyAlignment="1">
      <alignment horizontal="center" vertical="center"/>
    </xf>
    <xf numFmtId="49" fontId="32" fillId="0" borderId="12" xfId="16" applyNumberFormat="1" applyFont="1" applyFill="1" applyBorder="1" applyAlignment="1">
      <alignment vertical="center"/>
    </xf>
    <xf numFmtId="49" fontId="32" fillId="0" borderId="13" xfId="16" applyNumberFormat="1" applyFont="1" applyFill="1" applyBorder="1" applyAlignment="1">
      <alignment vertical="center"/>
    </xf>
    <xf numFmtId="49" fontId="32" fillId="0" borderId="18" xfId="16" applyNumberFormat="1" applyFont="1" applyFill="1" applyBorder="1" applyAlignment="1">
      <alignment vertical="center"/>
    </xf>
    <xf numFmtId="49" fontId="32" fillId="0" borderId="12" xfId="17" applyNumberFormat="1" applyFont="1" applyFill="1" applyBorder="1" applyAlignment="1">
      <alignment horizontal="right" vertical="center"/>
    </xf>
    <xf numFmtId="49" fontId="32" fillId="0" borderId="0" xfId="17" applyNumberFormat="1" applyFont="1" applyFill="1" applyBorder="1" applyAlignment="1">
      <alignment horizontal="right" vertical="center"/>
    </xf>
    <xf numFmtId="49" fontId="26" fillId="0" borderId="12" xfId="16" applyNumberFormat="1" applyFont="1" applyFill="1" applyBorder="1" applyAlignment="1">
      <alignment vertical="center"/>
    </xf>
    <xf numFmtId="49" fontId="24" fillId="0" borderId="12" xfId="16" applyNumberFormat="1" applyFont="1" applyFill="1" applyBorder="1" applyAlignment="1">
      <alignment vertical="center"/>
    </xf>
    <xf numFmtId="49" fontId="26" fillId="0" borderId="13" xfId="16" applyNumberFormat="1" applyFont="1" applyFill="1" applyBorder="1" applyAlignment="1">
      <alignment vertical="center"/>
    </xf>
    <xf numFmtId="49" fontId="26" fillId="0" borderId="0" xfId="16" applyNumberFormat="1" applyFont="1" applyFill="1" applyBorder="1" applyAlignment="1">
      <alignment vertical="center"/>
    </xf>
    <xf numFmtId="49" fontId="32" fillId="0" borderId="0" xfId="16" applyNumberFormat="1" applyFont="1" applyFill="1" applyBorder="1" applyAlignment="1">
      <alignment vertical="center"/>
    </xf>
    <xf numFmtId="49" fontId="24" fillId="0" borderId="0" xfId="16" applyNumberFormat="1" applyFont="1" applyFill="1" applyBorder="1" applyAlignment="1">
      <alignment vertical="center"/>
    </xf>
    <xf numFmtId="49" fontId="24" fillId="0" borderId="18" xfId="16" applyNumberFormat="1" applyFont="1" applyFill="1" applyBorder="1" applyAlignment="1">
      <alignment vertical="center"/>
    </xf>
    <xf numFmtId="49" fontId="24" fillId="0" borderId="13" xfId="16" applyNumberFormat="1" applyFont="1" applyFill="1" applyBorder="1" applyAlignment="1">
      <alignment vertical="center"/>
    </xf>
    <xf numFmtId="49" fontId="24" fillId="0" borderId="19" xfId="16" applyNumberFormat="1" applyFont="1" applyFill="1" applyBorder="1" applyAlignment="1">
      <alignment vertical="center"/>
    </xf>
    <xf numFmtId="49" fontId="24" fillId="0" borderId="24" xfId="16" applyNumberFormat="1" applyFont="1" applyFill="1" applyBorder="1" applyAlignment="1">
      <alignment vertical="center"/>
    </xf>
    <xf numFmtId="49" fontId="32" fillId="0" borderId="12" xfId="16" applyNumberFormat="1" applyFont="1" applyFill="1" applyBorder="1" applyAlignment="1">
      <alignment horizontal="left" vertical="center"/>
    </xf>
    <xf numFmtId="49" fontId="26" fillId="0" borderId="0" xfId="16" applyNumberFormat="1" applyFont="1" applyFill="1" applyBorder="1" applyAlignment="1">
      <alignment horizontal="center" vertical="center"/>
    </xf>
    <xf numFmtId="49" fontId="26" fillId="0" borderId="18" xfId="16" applyNumberFormat="1" applyFont="1" applyFill="1" applyBorder="1" applyAlignment="1">
      <alignment vertical="center"/>
    </xf>
    <xf numFmtId="49" fontId="26" fillId="0" borderId="19" xfId="17" applyNumberFormat="1" applyFont="1" applyFill="1" applyBorder="1" applyAlignment="1">
      <alignment horizontal="right" vertical="center"/>
    </xf>
    <xf numFmtId="49" fontId="26" fillId="0" borderId="19" xfId="16" applyNumberFormat="1" applyFont="1" applyFill="1" applyBorder="1" applyAlignment="1">
      <alignment vertical="center"/>
    </xf>
    <xf numFmtId="49" fontId="24" fillId="0" borderId="17" xfId="16" applyNumberFormat="1" applyFont="1" applyFill="1" applyBorder="1" applyAlignment="1">
      <alignment horizontal="left" vertical="center"/>
    </xf>
    <xf numFmtId="0" fontId="26" fillId="0" borderId="0" xfId="16" applyFont="1" applyFill="1" applyBorder="1" applyAlignment="1">
      <alignment vertical="center"/>
    </xf>
    <xf numFmtId="49" fontId="26" fillId="0" borderId="32" xfId="16" applyNumberFormat="1" applyFont="1" applyFill="1" applyBorder="1" applyAlignment="1">
      <alignment horizontal="center" vertical="center"/>
    </xf>
    <xf numFmtId="49" fontId="26" fillId="0" borderId="32" xfId="16" applyNumberFormat="1" applyFont="1" applyFill="1" applyBorder="1" applyAlignment="1">
      <alignment horizontal="left" vertical="center"/>
    </xf>
    <xf numFmtId="49" fontId="26" fillId="0" borderId="32" xfId="16" applyNumberFormat="1" applyFont="1" applyFill="1" applyBorder="1" applyAlignment="1">
      <alignment vertical="center"/>
    </xf>
    <xf numFmtId="49" fontId="26" fillId="0" borderId="33" xfId="16" applyNumberFormat="1" applyFont="1" applyFill="1" applyBorder="1" applyAlignment="1">
      <alignment vertical="center"/>
    </xf>
    <xf numFmtId="49" fontId="26" fillId="0" borderId="0" xfId="16" applyNumberFormat="1" applyFont="1" applyFill="1" applyBorder="1" applyAlignment="1">
      <alignment horizontal="left" vertical="center"/>
    </xf>
    <xf numFmtId="49" fontId="26" fillId="0" borderId="36" xfId="16" applyNumberFormat="1" applyFont="1" applyFill="1" applyBorder="1" applyAlignment="1">
      <alignment horizontal="center" vertical="center"/>
    </xf>
    <xf numFmtId="49" fontId="26" fillId="0" borderId="37" xfId="16" applyNumberFormat="1" applyFont="1" applyFill="1" applyBorder="1" applyAlignment="1">
      <alignment horizontal="center" vertical="center"/>
    </xf>
    <xf numFmtId="49" fontId="24" fillId="0" borderId="37" xfId="16" applyNumberFormat="1" applyFont="1" applyFill="1" applyBorder="1" applyAlignment="1">
      <alignment horizontal="center" vertical="center"/>
    </xf>
    <xf numFmtId="49" fontId="24" fillId="0" borderId="37" xfId="16" applyNumberFormat="1" applyFont="1" applyFill="1" applyBorder="1" applyAlignment="1">
      <alignment vertical="center"/>
    </xf>
    <xf numFmtId="49" fontId="24" fillId="0" borderId="38" xfId="16" applyNumberFormat="1" applyFont="1" applyFill="1" applyBorder="1" applyAlignment="1">
      <alignment vertical="center"/>
    </xf>
    <xf numFmtId="167" fontId="24" fillId="0" borderId="39" xfId="19" applyNumberFormat="1" applyFont="1" applyFill="1" applyBorder="1" applyAlignment="1">
      <alignment horizontal="right" vertical="center"/>
    </xf>
    <xf numFmtId="165" fontId="26" fillId="0" borderId="40" xfId="20" applyNumberFormat="1" applyFont="1" applyFill="1" applyBorder="1" applyAlignment="1">
      <alignment horizontal="right" vertical="center"/>
    </xf>
    <xf numFmtId="164" fontId="24" fillId="0" borderId="0" xfId="21" applyNumberFormat="1" applyFont="1" applyFill="1" applyAlignment="1">
      <alignment vertical="center"/>
    </xf>
    <xf numFmtId="164" fontId="26" fillId="0" borderId="0" xfId="16" applyNumberFormat="1" applyFont="1" applyFill="1" applyAlignment="1">
      <alignment vertical="center"/>
    </xf>
    <xf numFmtId="165" fontId="26" fillId="0" borderId="0" xfId="20" applyNumberFormat="1" applyFont="1" applyFill="1" applyAlignment="1">
      <alignment vertical="center"/>
    </xf>
    <xf numFmtId="0" fontId="26" fillId="0" borderId="0" xfId="16" applyFont="1" applyFill="1" applyBorder="1" applyAlignment="1">
      <alignment horizontal="center" vertical="center"/>
    </xf>
    <xf numFmtId="0" fontId="24" fillId="0" borderId="0" xfId="16" applyFont="1" applyFill="1" applyBorder="1" applyAlignment="1">
      <alignment horizontal="center" vertical="center"/>
    </xf>
    <xf numFmtId="166" fontId="24" fillId="0" borderId="0" xfId="21" applyNumberFormat="1" applyFont="1" applyFill="1"/>
    <xf numFmtId="49" fontId="24" fillId="0" borderId="0" xfId="16" applyNumberFormat="1" applyFont="1" applyFill="1" applyBorder="1"/>
    <xf numFmtId="0" fontId="24" fillId="0" borderId="0" xfId="16" applyFont="1" applyFill="1" applyAlignment="1">
      <alignment horizontal="center" vertical="center"/>
    </xf>
    <xf numFmtId="0" fontId="24" fillId="0" borderId="0" xfId="16" applyFont="1" applyFill="1" applyBorder="1"/>
    <xf numFmtId="0" fontId="35" fillId="25" borderId="0" xfId="0" applyFont="1" applyFill="1"/>
    <xf numFmtId="49" fontId="26" fillId="26" borderId="11" xfId="16" applyNumberFormat="1" applyFont="1" applyFill="1" applyBorder="1" applyAlignment="1">
      <alignment horizontal="center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" xfId="19" applyNumberFormat="1" applyFont="1" applyFill="1" applyBorder="1" applyAlignment="1">
      <alignment horizontal="right" vertical="center"/>
    </xf>
    <xf numFmtId="168" fontId="24" fillId="0" borderId="1" xfId="19" applyNumberFormat="1" applyFont="1" applyFill="1" applyBorder="1" applyAlignment="1">
      <alignment horizontal="right" vertical="center"/>
    </xf>
    <xf numFmtId="168" fontId="31" fillId="0" borderId="1" xfId="19" applyNumberFormat="1" applyFont="1" applyFill="1" applyBorder="1" applyAlignment="1">
      <alignment horizontal="right" vertical="center"/>
    </xf>
    <xf numFmtId="168" fontId="26" fillId="0" borderId="22" xfId="19" applyNumberFormat="1" applyFont="1" applyFill="1" applyBorder="1" applyAlignment="1">
      <alignment horizontal="right" vertical="center"/>
    </xf>
    <xf numFmtId="168" fontId="26" fillId="26" borderId="1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6" fillId="27" borderId="30" xfId="19" applyNumberFormat="1" applyFont="1" applyFill="1" applyBorder="1" applyAlignment="1">
      <alignment horizontal="right" vertical="center"/>
    </xf>
    <xf numFmtId="168" fontId="26" fillId="0" borderId="34" xfId="19" applyNumberFormat="1" applyFont="1" applyFill="1" applyBorder="1" applyAlignment="1">
      <alignment horizontal="right" vertical="center"/>
    </xf>
    <xf numFmtId="0" fontId="24" fillId="0" borderId="50" xfId="16" applyFont="1" applyFill="1" applyBorder="1" applyAlignment="1">
      <alignment vertical="center"/>
    </xf>
    <xf numFmtId="0" fontId="24" fillId="0" borderId="36" xfId="16" applyFont="1" applyFill="1" applyBorder="1" applyAlignment="1">
      <alignment vertical="center"/>
    </xf>
    <xf numFmtId="169" fontId="26" fillId="0" borderId="15" xfId="20" applyNumberFormat="1" applyFont="1" applyFill="1" applyBorder="1" applyAlignment="1">
      <alignment horizontal="right" vertical="center"/>
    </xf>
    <xf numFmtId="169" fontId="24" fillId="0" borderId="15" xfId="20" applyNumberFormat="1" applyFont="1" applyFill="1" applyBorder="1" applyAlignment="1">
      <alignment horizontal="right" vertical="center"/>
    </xf>
    <xf numFmtId="169" fontId="31" fillId="0" borderId="15" xfId="20" applyNumberFormat="1" applyFont="1" applyFill="1" applyBorder="1" applyAlignment="1">
      <alignment horizontal="right" vertical="center"/>
    </xf>
    <xf numFmtId="169" fontId="26" fillId="0" borderId="23" xfId="20" applyNumberFormat="1" applyFont="1" applyFill="1" applyBorder="1" applyAlignment="1">
      <alignment horizontal="right" vertical="center"/>
    </xf>
    <xf numFmtId="169" fontId="26" fillId="26" borderId="15" xfId="20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169" fontId="26" fillId="27" borderId="31" xfId="20" applyNumberFormat="1" applyFont="1" applyFill="1" applyBorder="1" applyAlignment="1">
      <alignment horizontal="right" vertical="center"/>
    </xf>
    <xf numFmtId="169" fontId="26" fillId="0" borderId="35" xfId="20" applyNumberFormat="1" applyFont="1" applyFill="1" applyBorder="1" applyAlignment="1">
      <alignment horizontal="right" vertical="center"/>
    </xf>
    <xf numFmtId="0" fontId="0" fillId="0" borderId="0" xfId="0" applyFill="1"/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4" fillId="0" borderId="16" xfId="19" applyNumberFormat="1" applyFont="1" applyFill="1" applyBorder="1" applyAlignment="1">
      <alignment horizontal="right" vertical="center"/>
    </xf>
    <xf numFmtId="49" fontId="4" fillId="4" borderId="2" xfId="12" applyAlignment="1">
      <alignment vertical="center"/>
    </xf>
    <xf numFmtId="49" fontId="2" fillId="0" borderId="2" xfId="9" applyAlignment="1">
      <alignment vertical="center"/>
    </xf>
    <xf numFmtId="0" fontId="0" fillId="29" borderId="0" xfId="0" applyFill="1"/>
    <xf numFmtId="0" fontId="0" fillId="28" borderId="0" xfId="0" applyFill="1" applyAlignment="1">
      <alignment horizontal="center" wrapText="1"/>
    </xf>
    <xf numFmtId="168" fontId="26" fillId="26" borderId="16" xfId="19" applyNumberFormat="1" applyFont="1" applyFill="1" applyBorder="1" applyAlignment="1">
      <alignment horizontal="right" vertical="center"/>
    </xf>
    <xf numFmtId="167" fontId="24" fillId="0" borderId="52" xfId="19" applyNumberFormat="1" applyFont="1" applyFill="1" applyBorder="1" applyAlignment="1">
      <alignment horizontal="right" vertical="center"/>
    </xf>
    <xf numFmtId="169" fontId="24" fillId="0" borderId="21" xfId="20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right" vertical="center"/>
    </xf>
    <xf numFmtId="49" fontId="24" fillId="0" borderId="24" xfId="17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24" fillId="0" borderId="24" xfId="17" applyNumberFormat="1" applyFont="1" applyFill="1" applyBorder="1" applyAlignment="1">
      <alignment horizontal="left" vertical="center"/>
    </xf>
    <xf numFmtId="168" fontId="24" fillId="0" borderId="16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6" fillId="0" borderId="16" xfId="19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center" vertical="center"/>
    </xf>
    <xf numFmtId="168" fontId="26" fillId="0" borderId="16" xfId="19" applyNumberFormat="1" applyFont="1" applyFill="1" applyBorder="1" applyAlignment="1">
      <alignment horizontal="right" vertical="center"/>
    </xf>
    <xf numFmtId="40" fontId="1" fillId="5" borderId="1" xfId="4"/>
    <xf numFmtId="169" fontId="24" fillId="0" borderId="21" xfId="20" applyNumberFormat="1" applyFont="1" applyFill="1" applyBorder="1" applyAlignment="1">
      <alignment horizontal="right" vertical="center"/>
    </xf>
    <xf numFmtId="168" fontId="24" fillId="0" borderId="1" xfId="19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left" vertical="center"/>
    </xf>
    <xf numFmtId="49" fontId="24" fillId="0" borderId="24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center" vertical="center"/>
    </xf>
    <xf numFmtId="168" fontId="24" fillId="0" borderId="16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49" fontId="24" fillId="0" borderId="18" xfId="17" applyNumberFormat="1" applyFont="1" applyFill="1" applyBorder="1" applyAlignment="1">
      <alignment horizontal="left" vertical="center"/>
    </xf>
    <xf numFmtId="49" fontId="26" fillId="0" borderId="0" xfId="17" applyNumberFormat="1" applyFont="1" applyFill="1" applyBorder="1" applyAlignment="1">
      <alignment horizontal="center" vertical="center"/>
    </xf>
    <xf numFmtId="49" fontId="26" fillId="0" borderId="0" xfId="16" applyNumberFormat="1" applyFont="1" applyFill="1" applyBorder="1" applyAlignment="1">
      <alignment horizontal="left" vertical="center"/>
    </xf>
    <xf numFmtId="168" fontId="26" fillId="0" borderId="16" xfId="19" applyNumberFormat="1" applyFont="1" applyFill="1" applyBorder="1" applyAlignment="1">
      <alignment horizontal="right" vertical="center"/>
    </xf>
    <xf numFmtId="40" fontId="0" fillId="0" borderId="0" xfId="0" applyNumberFormat="1"/>
    <xf numFmtId="170" fontId="0" fillId="0" borderId="0" xfId="0" applyNumberFormat="1"/>
    <xf numFmtId="168" fontId="0" fillId="0" borderId="0" xfId="0" applyNumberFormat="1"/>
    <xf numFmtId="169" fontId="24" fillId="0" borderId="21" xfId="20" applyNumberFormat="1" applyFont="1" applyFill="1" applyBorder="1" applyAlignment="1">
      <alignment horizontal="right" vertical="center"/>
    </xf>
    <xf numFmtId="169" fontId="24" fillId="0" borderId="26" xfId="20" applyNumberFormat="1" applyFont="1" applyFill="1" applyBorder="1" applyAlignment="1">
      <alignment horizontal="right" vertical="center"/>
    </xf>
    <xf numFmtId="168" fontId="24" fillId="0" borderId="1" xfId="19" applyNumberFormat="1" applyFont="1" applyFill="1" applyBorder="1" applyAlignment="1">
      <alignment horizontal="right" vertical="center"/>
    </xf>
    <xf numFmtId="168" fontId="24" fillId="0" borderId="20" xfId="19" applyNumberFormat="1" applyFont="1" applyFill="1" applyBorder="1" applyAlignment="1">
      <alignment horizontal="right" vertical="center"/>
    </xf>
    <xf numFmtId="168" fontId="24" fillId="0" borderId="18" xfId="19" applyNumberFormat="1" applyFont="1" applyFill="1" applyBorder="1" applyAlignment="1">
      <alignment horizontal="right" vertical="center"/>
    </xf>
    <xf numFmtId="168" fontId="24" fillId="0" borderId="25" xfId="19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center" vertical="center"/>
    </xf>
    <xf numFmtId="49" fontId="24" fillId="0" borderId="24" xfId="17" applyNumberFormat="1" applyFont="1" applyFill="1" applyBorder="1" applyAlignment="1">
      <alignment horizontal="center" vertical="center"/>
    </xf>
    <xf numFmtId="49" fontId="24" fillId="0" borderId="19" xfId="17" applyNumberFormat="1" applyFont="1" applyFill="1" applyBorder="1" applyAlignment="1">
      <alignment horizontal="left" vertical="center"/>
    </xf>
    <xf numFmtId="49" fontId="24" fillId="0" borderId="24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center" vertical="center"/>
    </xf>
    <xf numFmtId="168" fontId="24" fillId="0" borderId="16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4" fillId="0" borderId="14" xfId="19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0" fontId="36" fillId="0" borderId="51" xfId="16" applyNumberFormat="1" applyFont="1" applyFill="1" applyBorder="1" applyAlignment="1">
      <alignment horizontal="center" vertical="center"/>
    </xf>
    <xf numFmtId="0" fontId="36" fillId="0" borderId="4" xfId="16" applyNumberFormat="1" applyFont="1" applyFill="1" applyBorder="1" applyAlignment="1">
      <alignment horizontal="center" vertical="center"/>
    </xf>
    <xf numFmtId="0" fontId="36" fillId="0" borderId="37" xfId="16" applyNumberFormat="1" applyFont="1" applyFill="1" applyBorder="1" applyAlignment="1">
      <alignment horizontal="center" vertical="center"/>
    </xf>
    <xf numFmtId="0" fontId="36" fillId="0" borderId="5" xfId="16" applyNumberFormat="1" applyFont="1" applyFill="1" applyBorder="1" applyAlignment="1">
      <alignment horizontal="center" vertical="center"/>
    </xf>
    <xf numFmtId="0" fontId="29" fillId="0" borderId="6" xfId="17" applyNumberFormat="1" applyFont="1" applyFill="1" applyBorder="1" applyAlignment="1">
      <alignment horizontal="center" vertical="center" wrapText="1"/>
    </xf>
    <xf numFmtId="0" fontId="29" fillId="0" borderId="7" xfId="17" applyNumberFormat="1" applyFont="1" applyFill="1" applyBorder="1" applyAlignment="1">
      <alignment horizontal="center" vertical="center" wrapText="1"/>
    </xf>
    <xf numFmtId="0" fontId="29" fillId="0" borderId="8" xfId="17" applyNumberFormat="1" applyFont="1" applyFill="1" applyBorder="1" applyAlignment="1">
      <alignment horizontal="center" vertical="center" wrapText="1"/>
    </xf>
    <xf numFmtId="0" fontId="29" fillId="0" borderId="11" xfId="17" applyNumberFormat="1" applyFont="1" applyFill="1" applyBorder="1" applyAlignment="1">
      <alignment horizontal="center" vertical="center" wrapText="1"/>
    </xf>
    <xf numFmtId="0" fontId="29" fillId="0" borderId="12" xfId="17" applyNumberFormat="1" applyFont="1" applyFill="1" applyBorder="1" applyAlignment="1">
      <alignment horizontal="center" vertical="center" wrapText="1"/>
    </xf>
    <xf numFmtId="0" fontId="29" fillId="0" borderId="13" xfId="17" applyNumberFormat="1" applyFont="1" applyFill="1" applyBorder="1" applyAlignment="1">
      <alignment horizontal="center" vertical="center" wrapText="1"/>
    </xf>
    <xf numFmtId="4" fontId="29" fillId="0" borderId="9" xfId="18" applyNumberFormat="1" applyFont="1" applyFill="1" applyBorder="1" applyAlignment="1">
      <alignment horizontal="center" vertical="center" wrapText="1"/>
    </xf>
    <xf numFmtId="4" fontId="29" fillId="0" borderId="14" xfId="18" applyNumberFormat="1" applyFont="1" applyFill="1" applyBorder="1" applyAlignment="1">
      <alignment horizontal="center" vertical="center" wrapText="1"/>
    </xf>
    <xf numFmtId="4" fontId="29" fillId="0" borderId="3" xfId="18" applyNumberFormat="1" applyFont="1" applyFill="1" applyBorder="1" applyAlignment="1">
      <alignment horizontal="center" vertical="center" wrapText="1"/>
    </xf>
    <xf numFmtId="4" fontId="29" fillId="0" borderId="10" xfId="18" applyNumberFormat="1" applyFont="1" applyFill="1" applyBorder="1" applyAlignment="1">
      <alignment horizontal="center" vertical="center" wrapText="1"/>
    </xf>
    <xf numFmtId="0" fontId="25" fillId="0" borderId="50" xfId="16" applyFont="1" applyFill="1" applyBorder="1" applyAlignment="1">
      <alignment horizontal="center" vertical="center"/>
    </xf>
    <xf numFmtId="0" fontId="25" fillId="0" borderId="51" xfId="16" applyFont="1" applyFill="1" applyBorder="1" applyAlignment="1">
      <alignment horizontal="center" vertical="center"/>
    </xf>
    <xf numFmtId="0" fontId="25" fillId="0" borderId="36" xfId="16" applyFont="1" applyFill="1" applyBorder="1" applyAlignment="1">
      <alignment horizontal="center" vertical="center"/>
    </xf>
    <xf numFmtId="0" fontId="25" fillId="0" borderId="37" xfId="16" applyFont="1" applyFill="1" applyBorder="1" applyAlignment="1">
      <alignment horizontal="center" vertical="center"/>
    </xf>
    <xf numFmtId="49" fontId="26" fillId="26" borderId="12" xfId="17" applyNumberFormat="1" applyFont="1" applyFill="1" applyBorder="1" applyAlignment="1">
      <alignment horizontal="left" vertical="center"/>
    </xf>
    <xf numFmtId="49" fontId="26" fillId="26" borderId="13" xfId="17" applyNumberFormat="1" applyFont="1" applyFill="1" applyBorder="1" applyAlignment="1">
      <alignment horizontal="left" vertical="center"/>
    </xf>
    <xf numFmtId="49" fontId="24" fillId="0" borderId="20" xfId="17" applyNumberFormat="1" applyFont="1" applyFill="1" applyBorder="1" applyAlignment="1">
      <alignment horizontal="left" vertical="center"/>
    </xf>
    <xf numFmtId="49" fontId="24" fillId="0" borderId="18" xfId="17" applyNumberFormat="1" applyFont="1" applyFill="1" applyBorder="1" applyAlignment="1">
      <alignment horizontal="left" vertical="center"/>
    </xf>
    <xf numFmtId="49" fontId="24" fillId="0" borderId="25" xfId="17" applyNumberFormat="1" applyFont="1" applyFill="1" applyBorder="1" applyAlignment="1">
      <alignment horizontal="left" vertical="center"/>
    </xf>
    <xf numFmtId="49" fontId="34" fillId="27" borderId="27" xfId="17" applyNumberFormat="1" applyFont="1" applyFill="1" applyBorder="1" applyAlignment="1">
      <alignment horizontal="left" vertical="center"/>
    </xf>
    <xf numFmtId="49" fontId="26" fillId="27" borderId="28" xfId="17" applyNumberFormat="1" applyFont="1" applyFill="1" applyBorder="1" applyAlignment="1">
      <alignment horizontal="left" vertical="center"/>
    </xf>
    <xf numFmtId="49" fontId="26" fillId="27" borderId="29" xfId="17" applyNumberFormat="1" applyFont="1" applyFill="1" applyBorder="1" applyAlignment="1">
      <alignment horizontal="left" vertical="center"/>
    </xf>
    <xf numFmtId="49" fontId="26" fillId="0" borderId="0" xfId="17" applyNumberFormat="1" applyFont="1" applyFill="1" applyBorder="1" applyAlignment="1">
      <alignment horizontal="center" vertical="center"/>
    </xf>
    <xf numFmtId="49" fontId="26" fillId="0" borderId="0" xfId="16" applyNumberFormat="1" applyFont="1" applyFill="1" applyBorder="1" applyAlignment="1">
      <alignment horizontal="left" vertical="center"/>
    </xf>
    <xf numFmtId="49" fontId="26" fillId="0" borderId="18" xfId="16" applyNumberFormat="1" applyFont="1" applyFill="1" applyBorder="1" applyAlignment="1">
      <alignment horizontal="left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4" xfId="19" applyNumberFormat="1" applyFont="1" applyFill="1" applyBorder="1" applyAlignment="1">
      <alignment horizontal="right" vertical="center"/>
    </xf>
    <xf numFmtId="169" fontId="26" fillId="0" borderId="21" xfId="20" applyNumberFormat="1" applyFont="1" applyFill="1" applyBorder="1" applyAlignment="1">
      <alignment horizontal="right" vertical="center"/>
    </xf>
    <xf numFmtId="169" fontId="26" fillId="0" borderId="26" xfId="20" applyNumberFormat="1" applyFont="1" applyFill="1" applyBorder="1" applyAlignment="1">
      <alignment horizontal="right" vertical="center"/>
    </xf>
    <xf numFmtId="49" fontId="26" fillId="0" borderId="19" xfId="17" applyNumberFormat="1" applyFont="1" applyFill="1" applyBorder="1" applyAlignment="1">
      <alignment horizontal="center" vertical="center"/>
    </xf>
    <xf numFmtId="49" fontId="26" fillId="0" borderId="24" xfId="17" applyNumberFormat="1" applyFont="1" applyFill="1" applyBorder="1" applyAlignment="1">
      <alignment horizontal="center" vertical="center"/>
    </xf>
    <xf numFmtId="49" fontId="26" fillId="0" borderId="19" xfId="16" applyNumberFormat="1" applyFont="1" applyFill="1" applyBorder="1" applyAlignment="1">
      <alignment horizontal="left" vertical="center"/>
    </xf>
    <xf numFmtId="49" fontId="26" fillId="0" borderId="20" xfId="16" applyNumberFormat="1" applyFont="1" applyFill="1" applyBorder="1" applyAlignment="1">
      <alignment horizontal="left" vertical="center"/>
    </xf>
    <xf numFmtId="49" fontId="26" fillId="0" borderId="24" xfId="16" applyNumberFormat="1" applyFont="1" applyFill="1" applyBorder="1" applyAlignment="1">
      <alignment horizontal="left" vertical="center"/>
    </xf>
    <xf numFmtId="49" fontId="26" fillId="0" borderId="25" xfId="16" applyNumberFormat="1" applyFont="1" applyFill="1" applyBorder="1" applyAlignment="1">
      <alignment horizontal="left" vertical="center"/>
    </xf>
  </cellXfs>
  <cellStyles count="74">
    <cellStyle name="20% - Colore 1 2" xfId="22"/>
    <cellStyle name="20% - Colore 2 2" xfId="23"/>
    <cellStyle name="20% - Colore 3 2" xfId="24"/>
    <cellStyle name="20% - Colore 4 2" xfId="25"/>
    <cellStyle name="20% - Colore 5 2" xfId="26"/>
    <cellStyle name="20% - Colore 6 2" xfId="27"/>
    <cellStyle name="40% - Colore 1 2" xfId="28"/>
    <cellStyle name="40% - Colore 2 2" xfId="29"/>
    <cellStyle name="40% - Colore 3 2" xfId="30"/>
    <cellStyle name="40% - Colore 4 2" xfId="31"/>
    <cellStyle name="40% - Colore 5 2" xfId="32"/>
    <cellStyle name="40% - Colore 6 2" xfId="33"/>
    <cellStyle name="60% - Colore 1 2" xfId="34"/>
    <cellStyle name="60% - Colore 2 2" xfId="35"/>
    <cellStyle name="60% - Colore 3 2" xfId="36"/>
    <cellStyle name="60% - Colore 4 2" xfId="37"/>
    <cellStyle name="60% - Colore 5 2" xfId="38"/>
    <cellStyle name="60% - Colore 6 2" xfId="39"/>
    <cellStyle name="Calcolo 2" xfId="40"/>
    <cellStyle name="Cella collegata 2" xfId="41"/>
    <cellStyle name="Cella da controllare 2" xfId="42"/>
    <cellStyle name="Colore 1 2" xfId="43"/>
    <cellStyle name="Colore 2 2" xfId="44"/>
    <cellStyle name="Colore 3 2" xfId="45"/>
    <cellStyle name="Colore 4 2" xfId="46"/>
    <cellStyle name="Colore 5 2" xfId="47"/>
    <cellStyle name="Colore 6 2" xfId="48"/>
    <cellStyle name="Comma [0]_Marilù (v.0.5)" xfId="49"/>
    <cellStyle name="Comma [0]_Marilù (v.0.5) 2" xfId="17"/>
    <cellStyle name="Comma 2" xfId="50"/>
    <cellStyle name="Input 2" xfId="51"/>
    <cellStyle name="Migliaia [0]_Asl 6_Raccordo MONISANIT al 31 dicembre 2007 (v. FINALE del 30.05.2008)" xfId="18"/>
    <cellStyle name="Migliaia [0]_Asl 6_Raccordo MONISANIT al 31 dicembre 2007 (v. FINALE del 30.05.2008) 2" xfId="21"/>
    <cellStyle name="Migliaia 2" xfId="19"/>
    <cellStyle name="Neutrale 2" xfId="52"/>
    <cellStyle name="Normal 2" xfId="53"/>
    <cellStyle name="Normal_Sheet1" xfId="54"/>
    <cellStyle name="Normale" xfId="0" builtinId="0"/>
    <cellStyle name="Normale 2" xfId="55"/>
    <cellStyle name="Normale 3" xfId="56"/>
    <cellStyle name="Normale_Asl 6_Raccordo MONISANIT al 31 dicembre 2007 (v. FINALE del 30.05.2008) 2" xfId="16"/>
    <cellStyle name="Nota 2" xfId="57"/>
    <cellStyle name="Output 2" xfId="58"/>
    <cellStyle name="Percent 2" xfId="59"/>
    <cellStyle name="Percent 3" xfId="20"/>
    <cellStyle name="SAS FM Client calculated data cell (data entry table)" xfId="13"/>
    <cellStyle name="SAS FM Client calculated data cell (read only table)" xfId="14"/>
    <cellStyle name="SAS FM Column drillable header" xfId="11"/>
    <cellStyle name="SAS FM Column header" xfId="3"/>
    <cellStyle name="SAS FM Drill path" xfId="5"/>
    <cellStyle name="SAS FM Held member data cell" xfId="71"/>
    <cellStyle name="SAS FM Invalid data cell" xfId="8"/>
    <cellStyle name="SAS FM No query data cell" xfId="15"/>
    <cellStyle name="SAS FM Protected Holdable member data cell" xfId="72"/>
    <cellStyle name="SAS FM Protected member data cell" xfId="2"/>
    <cellStyle name="SAS FM Read-only data cell (data entry table)" xfId="6"/>
    <cellStyle name="SAS FM Read-only data cell (read-only table)" xfId="4"/>
    <cellStyle name="SAS FM Row drillable header" xfId="12"/>
    <cellStyle name="SAS FM Row header" xfId="9"/>
    <cellStyle name="SAS FM Row header 2" xfId="60"/>
    <cellStyle name="SAS FM Slicers" xfId="10"/>
    <cellStyle name="SAS FM Supplemented member data cell" xfId="1"/>
    <cellStyle name="SAS FM Visibility Protected member data cell" xfId="73"/>
    <cellStyle name="SAS FM Writeable data cell" xfId="7"/>
    <cellStyle name="Testo avviso 2" xfId="61"/>
    <cellStyle name="Testo descrittivo 2" xfId="62"/>
    <cellStyle name="Titolo 1 2" xfId="63"/>
    <cellStyle name="Titolo 2 2" xfId="64"/>
    <cellStyle name="Titolo 3 2" xfId="65"/>
    <cellStyle name="Titolo 4 2" xfId="66"/>
    <cellStyle name="Titolo 5" xfId="67"/>
    <cellStyle name="Totale 2" xfId="68"/>
    <cellStyle name="Valore non valido 2" xfId="69"/>
    <cellStyle name="Valore valido 2" xfId="7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CCCCFF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3</xdr:row>
      <xdr:rowOff>95250</xdr:rowOff>
    </xdr:from>
    <xdr:to>
      <xdr:col>1</xdr:col>
      <xdr:colOff>3562350</xdr:colOff>
      <xdr:row>5</xdr:row>
      <xdr:rowOff>107769</xdr:rowOff>
    </xdr:to>
    <xdr:pic>
      <xdr:nvPicPr>
        <xdr:cNvPr id="5" name="Picture 1" descr="barrabw_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33425"/>
          <a:ext cx="3209925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2</xdr:col>
          <xdr:colOff>200025</xdr:colOff>
          <xdr:row>4</xdr:row>
          <xdr:rowOff>0</xdr:rowOff>
        </xdr:to>
        <xdr:sp macro="" textlink="">
          <xdr:nvSpPr>
            <xdr:cNvPr id="1025" name="NewTable0_Slicer_0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SAS%20Financial%20Management%20Function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licerSelec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1:J108"/>
  <sheetViews>
    <sheetView workbookViewId="0"/>
  </sheetViews>
  <sheetFormatPr defaultRowHeight="15" x14ac:dyDescent="0.25"/>
  <sheetData>
    <row r="1" spans="2:10" ht="409.5" x14ac:dyDescent="0.25">
      <c r="B1" s="1"/>
      <c r="C1" s="1" t="s">
        <v>1441</v>
      </c>
      <c r="D1" s="12" t="s">
        <v>1450</v>
      </c>
      <c r="J1" s="1" t="s">
        <v>1440</v>
      </c>
    </row>
    <row r="2" spans="2:10" x14ac:dyDescent="0.25">
      <c r="J2" s="12" t="s">
        <v>1384</v>
      </c>
    </row>
    <row r="3" spans="2:10" ht="409.5" x14ac:dyDescent="0.25">
      <c r="J3" s="1" t="s">
        <v>1385</v>
      </c>
    </row>
    <row r="4" spans="2:10" ht="409.5" x14ac:dyDescent="0.25">
      <c r="J4" s="1" t="s">
        <v>1386</v>
      </c>
    </row>
    <row r="5" spans="2:10" ht="409.5" x14ac:dyDescent="0.25">
      <c r="J5" s="1" t="s">
        <v>1387</v>
      </c>
    </row>
    <row r="6" spans="2:10" ht="409.5" x14ac:dyDescent="0.25">
      <c r="J6" s="1" t="s">
        <v>1388</v>
      </c>
    </row>
    <row r="7" spans="2:10" ht="409.5" x14ac:dyDescent="0.25">
      <c r="J7" s="1" t="s">
        <v>1389</v>
      </c>
    </row>
    <row r="8" spans="2:10" ht="409.5" x14ac:dyDescent="0.25">
      <c r="J8" s="1" t="s">
        <v>1390</v>
      </c>
    </row>
    <row r="9" spans="2:10" ht="409.5" x14ac:dyDescent="0.25">
      <c r="J9" s="1" t="s">
        <v>1391</v>
      </c>
    </row>
    <row r="10" spans="2:10" ht="409.5" x14ac:dyDescent="0.25">
      <c r="J10" s="1" t="s">
        <v>1392</v>
      </c>
    </row>
    <row r="11" spans="2:10" ht="409.5" x14ac:dyDescent="0.25">
      <c r="J11" s="1" t="s">
        <v>1393</v>
      </c>
    </row>
    <row r="12" spans="2:10" ht="409.5" x14ac:dyDescent="0.25">
      <c r="J12" s="1" t="s">
        <v>1394</v>
      </c>
    </row>
    <row r="13" spans="2:10" ht="409.5" x14ac:dyDescent="0.25">
      <c r="J13" s="1" t="s">
        <v>1395</v>
      </c>
    </row>
    <row r="14" spans="2:10" ht="409.5" x14ac:dyDescent="0.25">
      <c r="J14" s="1" t="s">
        <v>1396</v>
      </c>
    </row>
    <row r="15" spans="2:10" ht="409.5" x14ac:dyDescent="0.25">
      <c r="J15" s="1" t="s">
        <v>1397</v>
      </c>
    </row>
    <row r="16" spans="2:10" ht="409.5" x14ac:dyDescent="0.25">
      <c r="J16" s="1" t="s">
        <v>1398</v>
      </c>
    </row>
    <row r="17" spans="10:10" ht="409.5" x14ac:dyDescent="0.25">
      <c r="J17" s="1" t="s">
        <v>1399</v>
      </c>
    </row>
    <row r="18" spans="10:10" ht="409.5" x14ac:dyDescent="0.25">
      <c r="J18" s="1" t="s">
        <v>1400</v>
      </c>
    </row>
    <row r="19" spans="10:10" ht="409.5" x14ac:dyDescent="0.25">
      <c r="J19" s="1" t="s">
        <v>1401</v>
      </c>
    </row>
    <row r="20" spans="10:10" ht="409.5" x14ac:dyDescent="0.25">
      <c r="J20" s="1" t="s">
        <v>1402</v>
      </c>
    </row>
    <row r="21" spans="10:10" ht="409.5" x14ac:dyDescent="0.25">
      <c r="J21" s="1" t="s">
        <v>1403</v>
      </c>
    </row>
    <row r="22" spans="10:10" ht="409.5" x14ac:dyDescent="0.25">
      <c r="J22" s="1" t="s">
        <v>1404</v>
      </c>
    </row>
    <row r="23" spans="10:10" ht="409.5" x14ac:dyDescent="0.25">
      <c r="J23" s="1" t="s">
        <v>1405</v>
      </c>
    </row>
    <row r="24" spans="10:10" ht="409.5" x14ac:dyDescent="0.25">
      <c r="J24" s="1" t="s">
        <v>1406</v>
      </c>
    </row>
    <row r="25" spans="10:10" ht="409.5" x14ac:dyDescent="0.25">
      <c r="J25" s="1" t="s">
        <v>1407</v>
      </c>
    </row>
    <row r="26" spans="10:10" ht="409.5" x14ac:dyDescent="0.25">
      <c r="J26" s="1" t="s">
        <v>1408</v>
      </c>
    </row>
    <row r="27" spans="10:10" ht="409.5" x14ac:dyDescent="0.25">
      <c r="J27" s="1" t="s">
        <v>1409</v>
      </c>
    </row>
    <row r="28" spans="10:10" ht="409.5" x14ac:dyDescent="0.25">
      <c r="J28" s="1" t="s">
        <v>1410</v>
      </c>
    </row>
    <row r="29" spans="10:10" ht="409.5" x14ac:dyDescent="0.25">
      <c r="J29" s="1" t="s">
        <v>1411</v>
      </c>
    </row>
    <row r="30" spans="10:10" ht="409.5" x14ac:dyDescent="0.25">
      <c r="J30" s="1" t="s">
        <v>1412</v>
      </c>
    </row>
    <row r="31" spans="10:10" ht="409.5" x14ac:dyDescent="0.25">
      <c r="J31" s="1" t="s">
        <v>1413</v>
      </c>
    </row>
    <row r="32" spans="10:10" ht="409.5" x14ac:dyDescent="0.25">
      <c r="J32" s="1" t="s">
        <v>1414</v>
      </c>
    </row>
    <row r="33" spans="10:10" ht="409.5" x14ac:dyDescent="0.25">
      <c r="J33" s="1" t="s">
        <v>1415</v>
      </c>
    </row>
    <row r="34" spans="10:10" ht="409.5" x14ac:dyDescent="0.25">
      <c r="J34" s="1" t="s">
        <v>1416</v>
      </c>
    </row>
    <row r="35" spans="10:10" ht="409.5" x14ac:dyDescent="0.25">
      <c r="J35" s="1" t="s">
        <v>1417</v>
      </c>
    </row>
    <row r="36" spans="10:10" ht="409.5" x14ac:dyDescent="0.25">
      <c r="J36" s="1" t="s">
        <v>1418</v>
      </c>
    </row>
    <row r="37" spans="10:10" ht="409.5" x14ac:dyDescent="0.25">
      <c r="J37" s="1" t="s">
        <v>1419</v>
      </c>
    </row>
    <row r="38" spans="10:10" ht="409.5" x14ac:dyDescent="0.25">
      <c r="J38" s="1" t="s">
        <v>1420</v>
      </c>
    </row>
    <row r="39" spans="10:10" ht="409.5" x14ac:dyDescent="0.25">
      <c r="J39" s="1" t="s">
        <v>1421</v>
      </c>
    </row>
    <row r="40" spans="10:10" ht="409.5" x14ac:dyDescent="0.25">
      <c r="J40" s="1" t="s">
        <v>1422</v>
      </c>
    </row>
    <row r="41" spans="10:10" ht="409.5" x14ac:dyDescent="0.25">
      <c r="J41" s="1" t="s">
        <v>1423</v>
      </c>
    </row>
    <row r="42" spans="10:10" ht="409.5" x14ac:dyDescent="0.25">
      <c r="J42" s="1" t="s">
        <v>1424</v>
      </c>
    </row>
    <row r="43" spans="10:10" ht="409.5" x14ac:dyDescent="0.25">
      <c r="J43" s="1" t="s">
        <v>1425</v>
      </c>
    </row>
    <row r="44" spans="10:10" ht="409.5" x14ac:dyDescent="0.25">
      <c r="J44" s="1" t="s">
        <v>1426</v>
      </c>
    </row>
    <row r="45" spans="10:10" ht="409.5" x14ac:dyDescent="0.25">
      <c r="J45" s="1" t="s">
        <v>1427</v>
      </c>
    </row>
    <row r="46" spans="10:10" ht="409.5" x14ac:dyDescent="0.25">
      <c r="J46" s="1" t="s">
        <v>1428</v>
      </c>
    </row>
    <row r="47" spans="10:10" ht="409.5" x14ac:dyDescent="0.25">
      <c r="J47" s="1" t="s">
        <v>1429</v>
      </c>
    </row>
    <row r="48" spans="10:10" ht="409.5" x14ac:dyDescent="0.25">
      <c r="J48" s="1" t="s">
        <v>1430</v>
      </c>
    </row>
    <row r="49" spans="10:10" ht="409.5" x14ac:dyDescent="0.25">
      <c r="J49" s="1" t="s">
        <v>1431</v>
      </c>
    </row>
    <row r="50" spans="10:10" ht="409.5" x14ac:dyDescent="0.25">
      <c r="J50" s="1" t="s">
        <v>1432</v>
      </c>
    </row>
    <row r="51" spans="10:10" ht="409.5" x14ac:dyDescent="0.25">
      <c r="J51" s="1" t="s">
        <v>1433</v>
      </c>
    </row>
    <row r="52" spans="10:10" ht="409.5" x14ac:dyDescent="0.25">
      <c r="J52" s="1" t="s">
        <v>1434</v>
      </c>
    </row>
    <row r="53" spans="10:10" ht="409.5" x14ac:dyDescent="0.25">
      <c r="J53" s="1" t="s">
        <v>1435</v>
      </c>
    </row>
    <row r="54" spans="10:10" ht="409.5" x14ac:dyDescent="0.25">
      <c r="J54" s="1" t="s">
        <v>1436</v>
      </c>
    </row>
    <row r="55" spans="10:10" ht="409.5" x14ac:dyDescent="0.25">
      <c r="J55" s="1" t="s">
        <v>1437</v>
      </c>
    </row>
    <row r="56" spans="10:10" ht="409.5" x14ac:dyDescent="0.25">
      <c r="J56" s="1" t="s">
        <v>1438</v>
      </c>
    </row>
    <row r="57" spans="10:10" ht="409.5" x14ac:dyDescent="0.25">
      <c r="J57" s="1" t="s">
        <v>1439</v>
      </c>
    </row>
    <row r="58" spans="10:10" ht="409.5" x14ac:dyDescent="0.25">
      <c r="J58" s="1" t="s">
        <v>1447</v>
      </c>
    </row>
    <row r="59" spans="10:10" ht="409.5" x14ac:dyDescent="0.25">
      <c r="J59" s="1" t="s">
        <v>1443</v>
      </c>
    </row>
    <row r="60" spans="10:10" ht="409.5" x14ac:dyDescent="0.25">
      <c r="J60" s="1" t="s">
        <v>1444</v>
      </c>
    </row>
    <row r="61" spans="10:10" ht="409.5" x14ac:dyDescent="0.25">
      <c r="J61" s="1" t="s">
        <v>1445</v>
      </c>
    </row>
    <row r="62" spans="10:10" ht="409.5" x14ac:dyDescent="0.25">
      <c r="J62" s="1" t="s">
        <v>1449</v>
      </c>
    </row>
    <row r="63" spans="10:10" x14ac:dyDescent="0.25">
      <c r="J63" s="1"/>
    </row>
    <row r="64" spans="10:10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  <row r="95" spans="10:10" x14ac:dyDescent="0.25">
      <c r="J95" s="1"/>
    </row>
    <row r="96" spans="10:10" x14ac:dyDescent="0.25">
      <c r="J96" s="1"/>
    </row>
    <row r="97" spans="10:10" x14ac:dyDescent="0.25">
      <c r="J97" s="1"/>
    </row>
    <row r="98" spans="10:10" x14ac:dyDescent="0.25">
      <c r="J98" s="1"/>
    </row>
    <row r="99" spans="10:10" x14ac:dyDescent="0.25">
      <c r="J99" s="1"/>
    </row>
    <row r="100" spans="10:10" x14ac:dyDescent="0.25">
      <c r="J100" s="1"/>
    </row>
    <row r="101" spans="10:10" x14ac:dyDescent="0.25">
      <c r="J101" s="1"/>
    </row>
    <row r="102" spans="10:10" x14ac:dyDescent="0.25">
      <c r="J102" s="1"/>
    </row>
    <row r="103" spans="10:10" x14ac:dyDescent="0.25">
      <c r="J103" s="1"/>
    </row>
    <row r="104" spans="10:10" x14ac:dyDescent="0.25">
      <c r="J104" s="1"/>
    </row>
    <row r="105" spans="10:10" x14ac:dyDescent="0.25">
      <c r="J105" s="1"/>
    </row>
    <row r="106" spans="10:10" x14ac:dyDescent="0.25">
      <c r="J106" s="1"/>
    </row>
    <row r="107" spans="10:10" x14ac:dyDescent="0.25">
      <c r="J107" s="1"/>
    </row>
    <row r="108" spans="10:10" x14ac:dyDescent="0.25">
      <c r="J10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D623"/>
  <sheetViews>
    <sheetView showGridLines="0" topLeftCell="B1" workbookViewId="0">
      <selection activeCell="C9" sqref="C9"/>
    </sheetView>
  </sheetViews>
  <sheetFormatPr defaultRowHeight="15" x14ac:dyDescent="0.25"/>
  <cols>
    <col min="1" max="1" width="0" hidden="1" customWidth="1"/>
    <col min="2" max="2" width="185.7109375" bestFit="1" customWidth="1"/>
    <col min="3" max="3" width="20.28515625" bestFit="1" customWidth="1"/>
    <col min="4" max="4" width="15.28515625" bestFit="1" customWidth="1"/>
    <col min="5" max="5" width="5" bestFit="1" customWidth="1"/>
    <col min="6" max="43" width="13.85546875" bestFit="1" customWidth="1"/>
    <col min="44" max="45" width="12.7109375" bestFit="1" customWidth="1"/>
    <col min="46" max="47" width="13.85546875" bestFit="1" customWidth="1"/>
    <col min="48" max="49" width="13.5703125" bestFit="1" customWidth="1"/>
    <col min="50" max="51" width="12.7109375" bestFit="1" customWidth="1"/>
    <col min="52" max="53" width="5" bestFit="1" customWidth="1"/>
    <col min="54" max="55" width="11.7109375" bestFit="1" customWidth="1"/>
    <col min="56" max="57" width="12.7109375" bestFit="1" customWidth="1"/>
    <col min="58" max="59" width="5" bestFit="1" customWidth="1"/>
    <col min="60" max="61" width="13.85546875" bestFit="1" customWidth="1"/>
    <col min="62" max="63" width="5" bestFit="1" customWidth="1"/>
    <col min="64" max="65" width="13.85546875" bestFit="1" customWidth="1"/>
    <col min="66" max="67" width="5" bestFit="1" customWidth="1"/>
    <col min="68" max="69" width="13.85546875" bestFit="1" customWidth="1"/>
    <col min="70" max="71" width="5" bestFit="1" customWidth="1"/>
    <col min="72" max="73" width="13.85546875" bestFit="1" customWidth="1"/>
    <col min="74" max="75" width="5" bestFit="1" customWidth="1"/>
    <col min="76" max="77" width="13.85546875" bestFit="1" customWidth="1"/>
    <col min="78" max="79" width="5" bestFit="1" customWidth="1"/>
    <col min="80" max="81" width="13.85546875" bestFit="1" customWidth="1"/>
    <col min="82" max="83" width="5" bestFit="1" customWidth="1"/>
    <col min="84" max="85" width="13.85546875" bestFit="1" customWidth="1"/>
    <col min="86" max="87" width="5" bestFit="1" customWidth="1"/>
    <col min="88" max="89" width="13.85546875" bestFit="1" customWidth="1"/>
    <col min="90" max="91" width="5" bestFit="1" customWidth="1"/>
    <col min="92" max="93" width="12.7109375" bestFit="1" customWidth="1"/>
    <col min="94" max="95" width="5" bestFit="1" customWidth="1"/>
    <col min="96" max="97" width="13.85546875" bestFit="1" customWidth="1"/>
    <col min="98" max="99" width="5" bestFit="1" customWidth="1"/>
    <col min="100" max="101" width="13.5703125" bestFit="1" customWidth="1"/>
    <col min="102" max="103" width="5" bestFit="1" customWidth="1"/>
    <col min="104" max="105" width="12.7109375" bestFit="1" customWidth="1"/>
    <col min="106" max="111" width="5" bestFit="1" customWidth="1"/>
    <col min="112" max="113" width="11.7109375" bestFit="1" customWidth="1"/>
    <col min="114" max="115" width="5" bestFit="1" customWidth="1"/>
    <col min="116" max="117" width="12.7109375" bestFit="1" customWidth="1"/>
    <col min="118" max="119" width="5" bestFit="1" customWidth="1"/>
  </cols>
  <sheetData>
    <row r="1" spans="1:4" ht="27.75" customHeight="1" x14ac:dyDescent="0.4">
      <c r="B1" s="117" t="s">
        <v>533</v>
      </c>
      <c r="C1" s="138"/>
      <c r="D1" s="144"/>
    </row>
    <row r="2" spans="1:4" ht="14.45" x14ac:dyDescent="0.3">
      <c r="B2" s="22"/>
      <c r="D2" s="144"/>
    </row>
    <row r="3" spans="1:4" ht="28.9" x14ac:dyDescent="0.3">
      <c r="C3" s="145" t="s">
        <v>1379</v>
      </c>
      <c r="D3" s="144"/>
    </row>
    <row r="4" spans="1:4" x14ac:dyDescent="0.25">
      <c r="B4" s="9" t="s">
        <v>389</v>
      </c>
      <c r="C4" s="10" t="s">
        <v>1380</v>
      </c>
    </row>
    <row r="5" spans="1:4" x14ac:dyDescent="0.25">
      <c r="B5" s="9" t="s">
        <v>390</v>
      </c>
      <c r="C5" s="10" t="s">
        <v>538</v>
      </c>
    </row>
    <row r="6" spans="1:4" x14ac:dyDescent="0.25">
      <c r="B6" s="9" t="s">
        <v>534</v>
      </c>
      <c r="C6" s="10" t="s">
        <v>391</v>
      </c>
    </row>
    <row r="7" spans="1:4" x14ac:dyDescent="0.25">
      <c r="B7" s="9" t="s">
        <v>1</v>
      </c>
      <c r="C7" s="10" t="s">
        <v>2</v>
      </c>
    </row>
    <row r="8" spans="1:4" x14ac:dyDescent="0.25">
      <c r="B8" s="9" t="s">
        <v>529</v>
      </c>
      <c r="C8" s="10" t="s">
        <v>1448</v>
      </c>
    </row>
    <row r="9" spans="1:4" x14ac:dyDescent="0.25">
      <c r="B9" s="11" t="s">
        <v>0</v>
      </c>
      <c r="C9" s="21" t="s">
        <v>1442</v>
      </c>
      <c r="D9" s="21" t="s">
        <v>1446</v>
      </c>
    </row>
    <row r="10" spans="1:4" x14ac:dyDescent="0.25">
      <c r="A10" s="142" t="s">
        <v>539</v>
      </c>
      <c r="B10" s="142" t="s">
        <v>3</v>
      </c>
      <c r="C10" s="161">
        <v>-55731948.069999874</v>
      </c>
      <c r="D10" s="20">
        <v>-55618856.729999661</v>
      </c>
    </row>
    <row r="11" spans="1:4" x14ac:dyDescent="0.25">
      <c r="A11" s="142" t="s">
        <v>540</v>
      </c>
      <c r="B11" s="14" t="s">
        <v>4</v>
      </c>
      <c r="C11" s="161">
        <v>-43685723.300000072</v>
      </c>
      <c r="D11" s="20">
        <v>-43155492.899999738</v>
      </c>
    </row>
    <row r="12" spans="1:4" x14ac:dyDescent="0.25">
      <c r="A12" s="142" t="s">
        <v>541</v>
      </c>
      <c r="B12" s="15" t="s">
        <v>5</v>
      </c>
      <c r="C12" s="161">
        <v>606042920.75999999</v>
      </c>
      <c r="D12" s="20">
        <v>606810326.75999999</v>
      </c>
    </row>
    <row r="13" spans="1:4" x14ac:dyDescent="0.25">
      <c r="A13" s="142" t="s">
        <v>542</v>
      </c>
      <c r="B13" s="16" t="s">
        <v>6</v>
      </c>
      <c r="C13" s="161">
        <v>511683516.25999999</v>
      </c>
      <c r="D13" s="20">
        <v>505770808.79000002</v>
      </c>
    </row>
    <row r="14" spans="1:4" x14ac:dyDescent="0.25">
      <c r="A14" s="142" t="s">
        <v>543</v>
      </c>
      <c r="B14" s="17" t="s">
        <v>7</v>
      </c>
      <c r="C14" s="161">
        <v>504892740.93000001</v>
      </c>
      <c r="D14" s="20">
        <v>499450478.60000002</v>
      </c>
    </row>
    <row r="15" spans="1:4" x14ac:dyDescent="0.25">
      <c r="A15" s="142" t="s">
        <v>544</v>
      </c>
      <c r="B15" s="13" t="s">
        <v>8</v>
      </c>
      <c r="C15" s="161">
        <v>489093495.97000003</v>
      </c>
      <c r="D15" s="20">
        <v>496556380.21000004</v>
      </c>
    </row>
    <row r="16" spans="1:4" x14ac:dyDescent="0.25">
      <c r="A16" s="142" t="s">
        <v>545</v>
      </c>
      <c r="B16" s="18" t="s">
        <v>1038</v>
      </c>
      <c r="C16" s="161">
        <v>463040654.63</v>
      </c>
      <c r="D16" s="20">
        <v>455335108.28000003</v>
      </c>
    </row>
    <row r="17" spans="1:4" x14ac:dyDescent="0.25">
      <c r="A17" s="143" t="s">
        <v>1264</v>
      </c>
      <c r="B17" s="7" t="s">
        <v>1193</v>
      </c>
      <c r="C17" s="161">
        <v>449872193</v>
      </c>
      <c r="D17" s="20">
        <v>449516638.66000003</v>
      </c>
    </row>
    <row r="18" spans="1:4" x14ac:dyDescent="0.25">
      <c r="A18" s="143" t="s">
        <v>1266</v>
      </c>
      <c r="B18" s="7" t="s">
        <v>1194</v>
      </c>
      <c r="C18" s="161">
        <v>13168461.630000001</v>
      </c>
      <c r="D18" s="20">
        <v>5818469.6200000001</v>
      </c>
    </row>
    <row r="19" spans="1:4" x14ac:dyDescent="0.25">
      <c r="A19" s="142" t="s">
        <v>546</v>
      </c>
      <c r="B19" s="18" t="s">
        <v>1039</v>
      </c>
      <c r="C19" s="161">
        <v>6268341.3399999999</v>
      </c>
      <c r="D19" s="20">
        <v>21282771.93</v>
      </c>
    </row>
    <row r="20" spans="1:4" x14ac:dyDescent="0.25">
      <c r="A20" s="143" t="s">
        <v>1265</v>
      </c>
      <c r="B20" s="7" t="s">
        <v>1195</v>
      </c>
      <c r="C20" s="161">
        <v>267705.21000000002</v>
      </c>
      <c r="D20" s="20">
        <v>0</v>
      </c>
    </row>
    <row r="21" spans="1:4" x14ac:dyDescent="0.25">
      <c r="A21" s="143" t="s">
        <v>1267</v>
      </c>
      <c r="B21" s="7" t="s">
        <v>1196</v>
      </c>
      <c r="C21" s="161">
        <v>6000636.1299999999</v>
      </c>
      <c r="D21" s="20">
        <v>21282771.93</v>
      </c>
    </row>
    <row r="22" spans="1:4" x14ac:dyDescent="0.25">
      <c r="A22" s="142" t="s">
        <v>547</v>
      </c>
      <c r="B22" s="18" t="s">
        <v>1040</v>
      </c>
      <c r="C22" s="161">
        <v>19784500</v>
      </c>
      <c r="D22" s="20">
        <v>19938500</v>
      </c>
    </row>
    <row r="23" spans="1:4" x14ac:dyDescent="0.25">
      <c r="A23" s="143" t="s">
        <v>548</v>
      </c>
      <c r="B23" s="7" t="s">
        <v>1041</v>
      </c>
      <c r="C23" s="161">
        <v>6305000</v>
      </c>
      <c r="D23" s="20">
        <v>6305000</v>
      </c>
    </row>
    <row r="24" spans="1:4" x14ac:dyDescent="0.25">
      <c r="A24" s="143" t="s">
        <v>549</v>
      </c>
      <c r="B24" s="7" t="s">
        <v>1042</v>
      </c>
      <c r="C24" s="161">
        <v>13479500</v>
      </c>
      <c r="D24" s="20">
        <v>13633500</v>
      </c>
    </row>
    <row r="25" spans="1:4" x14ac:dyDescent="0.25">
      <c r="A25" s="143" t="s">
        <v>550</v>
      </c>
      <c r="B25" s="6" t="s">
        <v>1043</v>
      </c>
      <c r="C25" s="161">
        <v>0</v>
      </c>
      <c r="D25" s="20">
        <v>0</v>
      </c>
    </row>
    <row r="26" spans="1:4" x14ac:dyDescent="0.25">
      <c r="A26" s="143" t="s">
        <v>551</v>
      </c>
      <c r="B26" s="2" t="s">
        <v>9</v>
      </c>
      <c r="C26" s="161">
        <v>15799244.960000001</v>
      </c>
      <c r="D26" s="20">
        <v>2894098.39</v>
      </c>
    </row>
    <row r="27" spans="1:4" x14ac:dyDescent="0.25">
      <c r="A27" s="142" t="s">
        <v>552</v>
      </c>
      <c r="B27" s="17" t="s">
        <v>10</v>
      </c>
      <c r="C27" s="161">
        <v>6433956.8799999999</v>
      </c>
      <c r="D27" s="20">
        <v>6291303.2399999993</v>
      </c>
    </row>
    <row r="28" spans="1:4" x14ac:dyDescent="0.25">
      <c r="A28" s="142" t="s">
        <v>553</v>
      </c>
      <c r="B28" s="13" t="s">
        <v>11</v>
      </c>
      <c r="C28" s="161">
        <v>63082.12</v>
      </c>
      <c r="D28" s="20">
        <v>69296.289999999994</v>
      </c>
    </row>
    <row r="29" spans="1:4" x14ac:dyDescent="0.25">
      <c r="A29" s="143" t="s">
        <v>554</v>
      </c>
      <c r="B29" s="6" t="s">
        <v>12</v>
      </c>
      <c r="C29" s="161">
        <v>61097</v>
      </c>
      <c r="D29" s="20">
        <v>66844.649999999994</v>
      </c>
    </row>
    <row r="30" spans="1:4" x14ac:dyDescent="0.25">
      <c r="A30" s="143" t="s">
        <v>555</v>
      </c>
      <c r="B30" s="6" t="s">
        <v>13</v>
      </c>
      <c r="C30" s="161">
        <v>0</v>
      </c>
      <c r="D30" s="20">
        <v>0</v>
      </c>
    </row>
    <row r="31" spans="1:4" x14ac:dyDescent="0.25">
      <c r="A31" s="143" t="s">
        <v>556</v>
      </c>
      <c r="B31" s="6" t="s">
        <v>14</v>
      </c>
      <c r="C31" s="161">
        <v>1985.12</v>
      </c>
      <c r="D31" s="20">
        <v>2451.64</v>
      </c>
    </row>
    <row r="32" spans="1:4" x14ac:dyDescent="0.25">
      <c r="A32" s="143" t="s">
        <v>557</v>
      </c>
      <c r="B32" s="6" t="s">
        <v>15</v>
      </c>
      <c r="C32" s="161">
        <v>0</v>
      </c>
      <c r="D32" s="20">
        <v>0</v>
      </c>
    </row>
    <row r="33" spans="1:4" x14ac:dyDescent="0.25">
      <c r="A33" s="142" t="s">
        <v>558</v>
      </c>
      <c r="B33" s="13" t="s">
        <v>16</v>
      </c>
      <c r="C33" s="161">
        <v>32534</v>
      </c>
      <c r="D33" s="20">
        <v>0</v>
      </c>
    </row>
    <row r="34" spans="1:4" x14ac:dyDescent="0.25">
      <c r="A34" s="143" t="s">
        <v>559</v>
      </c>
      <c r="B34" s="6" t="s">
        <v>17</v>
      </c>
      <c r="C34" s="161">
        <v>32534</v>
      </c>
      <c r="D34" s="20">
        <v>0</v>
      </c>
    </row>
    <row r="35" spans="1:4" x14ac:dyDescent="0.25">
      <c r="A35" s="143" t="s">
        <v>560</v>
      </c>
      <c r="B35" s="6" t="s">
        <v>18</v>
      </c>
      <c r="C35" s="161">
        <v>0</v>
      </c>
      <c r="D35" s="20">
        <v>0</v>
      </c>
    </row>
    <row r="36" spans="1:4" x14ac:dyDescent="0.25">
      <c r="A36" s="142" t="s">
        <v>561</v>
      </c>
      <c r="B36" s="13" t="s">
        <v>19</v>
      </c>
      <c r="C36" s="161">
        <v>6338340.7599999998</v>
      </c>
      <c r="D36" s="20">
        <v>6222006.9499999993</v>
      </c>
    </row>
    <row r="37" spans="1:4" x14ac:dyDescent="0.25">
      <c r="A37" s="143" t="s">
        <v>1325</v>
      </c>
      <c r="B37" s="6" t="s">
        <v>1382</v>
      </c>
      <c r="C37" s="161">
        <v>113573.15</v>
      </c>
      <c r="D37" s="20">
        <v>399616.73</v>
      </c>
    </row>
    <row r="38" spans="1:4" x14ac:dyDescent="0.25">
      <c r="A38" s="142" t="s">
        <v>562</v>
      </c>
      <c r="B38" s="18" t="s">
        <v>1044</v>
      </c>
      <c r="C38" s="161">
        <v>1511876.81</v>
      </c>
      <c r="D38" s="20">
        <v>162607.34</v>
      </c>
    </row>
    <row r="39" spans="1:4" x14ac:dyDescent="0.25">
      <c r="A39" s="143" t="s">
        <v>1268</v>
      </c>
      <c r="B39" s="7" t="s">
        <v>1197</v>
      </c>
      <c r="C39" s="161">
        <v>463638.93</v>
      </c>
      <c r="D39" s="20">
        <v>0</v>
      </c>
    </row>
    <row r="40" spans="1:4" x14ac:dyDescent="0.25">
      <c r="A40" s="143" t="s">
        <v>1326</v>
      </c>
      <c r="B40" s="7" t="s">
        <v>1198</v>
      </c>
      <c r="C40" s="161">
        <v>1048237.88</v>
      </c>
      <c r="D40" s="20">
        <v>162607.34</v>
      </c>
    </row>
    <row r="41" spans="1:4" x14ac:dyDescent="0.25">
      <c r="A41" s="143" t="s">
        <v>563</v>
      </c>
      <c r="B41" s="6" t="s">
        <v>1045</v>
      </c>
      <c r="C41" s="161">
        <v>0</v>
      </c>
      <c r="D41" s="20">
        <v>0</v>
      </c>
    </row>
    <row r="42" spans="1:4" x14ac:dyDescent="0.25">
      <c r="A42" s="143" t="s">
        <v>564</v>
      </c>
      <c r="B42" s="6" t="s">
        <v>1046</v>
      </c>
      <c r="C42" s="161">
        <v>4712890.8</v>
      </c>
      <c r="D42" s="20">
        <v>5659782.8799999999</v>
      </c>
    </row>
    <row r="43" spans="1:4" x14ac:dyDescent="0.25">
      <c r="A43" s="143" t="s">
        <v>1327</v>
      </c>
      <c r="B43" s="6" t="s">
        <v>1383</v>
      </c>
      <c r="C43" s="161">
        <v>0</v>
      </c>
      <c r="D43" s="20">
        <v>0</v>
      </c>
    </row>
    <row r="44" spans="1:4" x14ac:dyDescent="0.25">
      <c r="A44" s="142" t="s">
        <v>565</v>
      </c>
      <c r="B44" s="17" t="s">
        <v>20</v>
      </c>
      <c r="C44" s="161">
        <v>0</v>
      </c>
      <c r="D44" s="20">
        <v>0</v>
      </c>
    </row>
    <row r="45" spans="1:4" x14ac:dyDescent="0.25">
      <c r="A45" s="143" t="s">
        <v>566</v>
      </c>
      <c r="B45" s="2" t="s">
        <v>21</v>
      </c>
      <c r="C45" s="161">
        <v>0</v>
      </c>
      <c r="D45" s="20">
        <v>0</v>
      </c>
    </row>
    <row r="46" spans="1:4" x14ac:dyDescent="0.25">
      <c r="A46" s="143" t="s">
        <v>567</v>
      </c>
      <c r="B46" s="2" t="s">
        <v>22</v>
      </c>
      <c r="C46" s="161">
        <v>0</v>
      </c>
      <c r="D46" s="20">
        <v>0</v>
      </c>
    </row>
    <row r="47" spans="1:4" x14ac:dyDescent="0.25">
      <c r="A47" s="143" t="s">
        <v>568</v>
      </c>
      <c r="B47" s="2" t="s">
        <v>23</v>
      </c>
      <c r="C47" s="161">
        <v>0</v>
      </c>
      <c r="D47" s="20">
        <v>0</v>
      </c>
    </row>
    <row r="48" spans="1:4" x14ac:dyDescent="0.25">
      <c r="A48" s="143" t="s">
        <v>569</v>
      </c>
      <c r="B48" s="2" t="s">
        <v>24</v>
      </c>
      <c r="C48" s="161">
        <v>0</v>
      </c>
      <c r="D48" s="20">
        <v>0</v>
      </c>
    </row>
    <row r="49" spans="1:4" x14ac:dyDescent="0.25">
      <c r="A49" s="143" t="s">
        <v>570</v>
      </c>
      <c r="B49" s="5" t="s">
        <v>25</v>
      </c>
      <c r="C49" s="161">
        <v>356818.45</v>
      </c>
      <c r="D49" s="20">
        <v>29026.95</v>
      </c>
    </row>
    <row r="50" spans="1:4" x14ac:dyDescent="0.25">
      <c r="A50" s="142" t="s">
        <v>571</v>
      </c>
      <c r="B50" s="16" t="s">
        <v>26</v>
      </c>
      <c r="C50" s="161">
        <v>-4104744.47</v>
      </c>
      <c r="D50" s="20">
        <v>-17251.95</v>
      </c>
    </row>
    <row r="51" spans="1:4" x14ac:dyDescent="0.25">
      <c r="A51" s="143" t="s">
        <v>572</v>
      </c>
      <c r="B51" s="5" t="s">
        <v>27</v>
      </c>
      <c r="C51" s="161">
        <v>-4093477.7</v>
      </c>
      <c r="D51" s="20">
        <v>0</v>
      </c>
    </row>
    <row r="52" spans="1:4" x14ac:dyDescent="0.25">
      <c r="A52" s="143" t="s">
        <v>573</v>
      </c>
      <c r="B52" s="5" t="s">
        <v>28</v>
      </c>
      <c r="C52" s="161">
        <v>-11266.77</v>
      </c>
      <c r="D52" s="20">
        <v>-17251.95</v>
      </c>
    </row>
    <row r="53" spans="1:4" x14ac:dyDescent="0.25">
      <c r="A53" s="142" t="s">
        <v>574</v>
      </c>
      <c r="B53" s="16" t="s">
        <v>29</v>
      </c>
      <c r="C53" s="161">
        <v>5354896.74</v>
      </c>
      <c r="D53" s="20">
        <v>2737329.35</v>
      </c>
    </row>
    <row r="54" spans="1:4" x14ac:dyDescent="0.25">
      <c r="A54" s="143" t="s">
        <v>1328</v>
      </c>
      <c r="B54" s="5" t="s">
        <v>1047</v>
      </c>
      <c r="C54" s="161">
        <v>4021036.26</v>
      </c>
      <c r="D54" s="20">
        <v>113270.22</v>
      </c>
    </row>
    <row r="55" spans="1:4" x14ac:dyDescent="0.25">
      <c r="A55" s="143" t="s">
        <v>575</v>
      </c>
      <c r="B55" s="5" t="s">
        <v>1048</v>
      </c>
      <c r="C55" s="161">
        <v>483417.35</v>
      </c>
      <c r="D55" s="20">
        <v>2074958.42</v>
      </c>
    </row>
    <row r="56" spans="1:4" x14ac:dyDescent="0.25">
      <c r="A56" s="142" t="s">
        <v>576</v>
      </c>
      <c r="B56" s="17" t="s">
        <v>1049</v>
      </c>
      <c r="C56" s="161">
        <v>747275.77</v>
      </c>
      <c r="D56" s="20">
        <v>394725.79</v>
      </c>
    </row>
    <row r="57" spans="1:4" x14ac:dyDescent="0.25">
      <c r="A57" s="143" t="s">
        <v>1269</v>
      </c>
      <c r="B57" s="2" t="s">
        <v>1199</v>
      </c>
      <c r="C57" s="161">
        <v>578344.62</v>
      </c>
      <c r="D57" s="20">
        <v>391681.99</v>
      </c>
    </row>
    <row r="58" spans="1:4" x14ac:dyDescent="0.25">
      <c r="A58" s="143" t="s">
        <v>1329</v>
      </c>
      <c r="B58" s="2" t="s">
        <v>1200</v>
      </c>
      <c r="C58" s="161">
        <v>168931.15</v>
      </c>
      <c r="D58" s="20">
        <v>3043.8</v>
      </c>
    </row>
    <row r="59" spans="1:4" x14ac:dyDescent="0.25">
      <c r="A59" s="143" t="s">
        <v>577</v>
      </c>
      <c r="B59" s="5" t="s">
        <v>1050</v>
      </c>
      <c r="C59" s="161">
        <v>0</v>
      </c>
      <c r="D59" s="20">
        <v>0</v>
      </c>
    </row>
    <row r="60" spans="1:4" x14ac:dyDescent="0.25">
      <c r="A60" s="143" t="s">
        <v>578</v>
      </c>
      <c r="B60" s="5" t="s">
        <v>1051</v>
      </c>
      <c r="C60" s="161">
        <v>103167.36</v>
      </c>
      <c r="D60" s="20">
        <v>154374.92000000001</v>
      </c>
    </row>
    <row r="61" spans="1:4" x14ac:dyDescent="0.25">
      <c r="A61" s="142" t="s">
        <v>579</v>
      </c>
      <c r="B61" s="16" t="s">
        <v>30</v>
      </c>
      <c r="C61" s="161">
        <v>66501208.089999996</v>
      </c>
      <c r="D61" s="20">
        <v>68165153.99000001</v>
      </c>
    </row>
    <row r="62" spans="1:4" x14ac:dyDescent="0.25">
      <c r="A62" s="142" t="s">
        <v>580</v>
      </c>
      <c r="B62" s="17" t="s">
        <v>31</v>
      </c>
      <c r="C62" s="161">
        <v>33891381.82</v>
      </c>
      <c r="D62" s="20">
        <v>33678322.640000001</v>
      </c>
    </row>
    <row r="63" spans="1:4" x14ac:dyDescent="0.25">
      <c r="A63" s="142" t="s">
        <v>581</v>
      </c>
      <c r="B63" s="13" t="s">
        <v>32</v>
      </c>
      <c r="C63" s="161">
        <v>27236586.57</v>
      </c>
      <c r="D63" s="20">
        <v>27346560.800000001</v>
      </c>
    </row>
    <row r="64" spans="1:4" x14ac:dyDescent="0.25">
      <c r="A64" s="143" t="s">
        <v>582</v>
      </c>
      <c r="B64" s="6" t="s">
        <v>33</v>
      </c>
      <c r="C64" s="161">
        <v>16840929</v>
      </c>
      <c r="D64" s="20">
        <v>17397544</v>
      </c>
    </row>
    <row r="65" spans="1:4" x14ac:dyDescent="0.25">
      <c r="A65" s="143" t="s">
        <v>583</v>
      </c>
      <c r="B65" s="6" t="s">
        <v>34</v>
      </c>
      <c r="C65" s="161">
        <v>6067386</v>
      </c>
      <c r="D65" s="20">
        <v>5562303</v>
      </c>
    </row>
    <row r="66" spans="1:4" x14ac:dyDescent="0.25">
      <c r="A66" s="143" t="s">
        <v>1330</v>
      </c>
      <c r="B66" s="6" t="s">
        <v>1052</v>
      </c>
      <c r="C66" s="161">
        <v>497714</v>
      </c>
      <c r="D66" s="20">
        <v>517335</v>
      </c>
    </row>
    <row r="67" spans="1:4" x14ac:dyDescent="0.25">
      <c r="A67" s="143" t="s">
        <v>584</v>
      </c>
      <c r="B67" s="6" t="s">
        <v>1053</v>
      </c>
      <c r="C67" s="161">
        <v>0</v>
      </c>
      <c r="D67" s="20">
        <v>0</v>
      </c>
    </row>
    <row r="68" spans="1:4" x14ac:dyDescent="0.25">
      <c r="A68" s="143" t="s">
        <v>585</v>
      </c>
      <c r="B68" s="6" t="s">
        <v>1054</v>
      </c>
      <c r="C68" s="161">
        <v>2687139</v>
      </c>
      <c r="D68" s="20">
        <v>2603511</v>
      </c>
    </row>
    <row r="69" spans="1:4" x14ac:dyDescent="0.25">
      <c r="A69" s="143" t="s">
        <v>586</v>
      </c>
      <c r="B69" s="6" t="s">
        <v>1055</v>
      </c>
      <c r="C69" s="161">
        <v>40992</v>
      </c>
      <c r="D69" s="20">
        <v>41215</v>
      </c>
    </row>
    <row r="70" spans="1:4" x14ac:dyDescent="0.25">
      <c r="A70" s="143" t="s">
        <v>587</v>
      </c>
      <c r="B70" s="6" t="s">
        <v>1056</v>
      </c>
      <c r="C70" s="161">
        <v>482807</v>
      </c>
      <c r="D70" s="20">
        <v>502201</v>
      </c>
    </row>
    <row r="71" spans="1:4" x14ac:dyDescent="0.25">
      <c r="A71" s="143" t="s">
        <v>588</v>
      </c>
      <c r="B71" s="6" t="s">
        <v>1057</v>
      </c>
      <c r="C71" s="161">
        <v>0</v>
      </c>
      <c r="D71" s="20">
        <v>0</v>
      </c>
    </row>
    <row r="72" spans="1:4" x14ac:dyDescent="0.25">
      <c r="A72" s="143" t="s">
        <v>589</v>
      </c>
      <c r="B72" s="6" t="s">
        <v>1058</v>
      </c>
      <c r="C72" s="161">
        <v>169016</v>
      </c>
      <c r="D72" s="20">
        <v>195727</v>
      </c>
    </row>
    <row r="73" spans="1:4" x14ac:dyDescent="0.25">
      <c r="A73" s="143" t="s">
        <v>1331</v>
      </c>
      <c r="B73" s="6" t="s">
        <v>1059</v>
      </c>
      <c r="C73" s="161">
        <v>54390.58</v>
      </c>
      <c r="D73" s="20">
        <v>61829.899999999994</v>
      </c>
    </row>
    <row r="74" spans="1:4" x14ac:dyDescent="0.25">
      <c r="A74" s="143" t="s">
        <v>1332</v>
      </c>
      <c r="B74" s="6" t="s">
        <v>1060</v>
      </c>
      <c r="C74" s="161">
        <v>0</v>
      </c>
      <c r="D74" s="20">
        <v>0</v>
      </c>
    </row>
    <row r="75" spans="1:4" x14ac:dyDescent="0.25">
      <c r="A75" s="143" t="s">
        <v>1270</v>
      </c>
      <c r="B75" s="6" t="s">
        <v>1061</v>
      </c>
      <c r="C75" s="161">
        <v>0</v>
      </c>
      <c r="D75" s="20">
        <v>0</v>
      </c>
    </row>
    <row r="76" spans="1:4" x14ac:dyDescent="0.25">
      <c r="A76" s="143" t="s">
        <v>1333</v>
      </c>
      <c r="B76" s="6" t="s">
        <v>1062</v>
      </c>
      <c r="C76" s="161">
        <v>0</v>
      </c>
      <c r="D76" s="20">
        <v>0</v>
      </c>
    </row>
    <row r="77" spans="1:4" x14ac:dyDescent="0.25">
      <c r="A77" s="143" t="s">
        <v>1334</v>
      </c>
      <c r="B77" s="6" t="s">
        <v>1063</v>
      </c>
      <c r="C77" s="161">
        <v>0</v>
      </c>
      <c r="D77" s="20">
        <v>0</v>
      </c>
    </row>
    <row r="78" spans="1:4" x14ac:dyDescent="0.25">
      <c r="A78" s="142" t="s">
        <v>590</v>
      </c>
      <c r="B78" s="18" t="s">
        <v>1064</v>
      </c>
      <c r="C78" s="161">
        <v>396212.99000000005</v>
      </c>
      <c r="D78" s="20">
        <v>464894.9</v>
      </c>
    </row>
    <row r="79" spans="1:4" x14ac:dyDescent="0.25">
      <c r="A79" s="143" t="s">
        <v>1271</v>
      </c>
      <c r="B79" s="7" t="s">
        <v>1201</v>
      </c>
      <c r="C79" s="161">
        <v>28770</v>
      </c>
      <c r="D79" s="20">
        <v>1050</v>
      </c>
    </row>
    <row r="80" spans="1:4" x14ac:dyDescent="0.25">
      <c r="A80" s="143" t="s">
        <v>1272</v>
      </c>
      <c r="B80" s="7" t="s">
        <v>1202</v>
      </c>
      <c r="C80" s="161">
        <v>367442.99000000005</v>
      </c>
      <c r="D80" s="20">
        <v>463844.9</v>
      </c>
    </row>
    <row r="81" spans="1:4" x14ac:dyDescent="0.25">
      <c r="A81" s="143" t="s">
        <v>591</v>
      </c>
      <c r="B81" s="2" t="s">
        <v>35</v>
      </c>
      <c r="C81" s="161">
        <v>77865.75</v>
      </c>
      <c r="D81" s="20">
        <v>48857.7</v>
      </c>
    </row>
    <row r="82" spans="1:4" x14ac:dyDescent="0.25">
      <c r="A82" s="142" t="s">
        <v>592</v>
      </c>
      <c r="B82" s="13" t="s">
        <v>36</v>
      </c>
      <c r="C82" s="161">
        <v>6576929.5</v>
      </c>
      <c r="D82" s="20">
        <v>6282904.1400000006</v>
      </c>
    </row>
    <row r="83" spans="1:4" x14ac:dyDescent="0.25">
      <c r="A83" s="143" t="s">
        <v>593</v>
      </c>
      <c r="B83" s="6" t="s">
        <v>37</v>
      </c>
      <c r="C83" s="161">
        <v>3506414</v>
      </c>
      <c r="D83" s="20">
        <v>3447914</v>
      </c>
    </row>
    <row r="84" spans="1:4" x14ac:dyDescent="0.25">
      <c r="A84" s="143" t="s">
        <v>594</v>
      </c>
      <c r="B84" s="6" t="s">
        <v>38</v>
      </c>
      <c r="C84" s="161">
        <v>1631290</v>
      </c>
      <c r="D84" s="20">
        <v>1298649</v>
      </c>
    </row>
    <row r="85" spans="1:4" x14ac:dyDescent="0.25">
      <c r="A85" s="143" t="s">
        <v>1335</v>
      </c>
      <c r="B85" s="6" t="s">
        <v>1065</v>
      </c>
      <c r="C85" s="161">
        <v>238124</v>
      </c>
      <c r="D85" s="20">
        <v>280403</v>
      </c>
    </row>
    <row r="86" spans="1:4" x14ac:dyDescent="0.25">
      <c r="A86" s="143" t="s">
        <v>595</v>
      </c>
      <c r="B86" s="6" t="s">
        <v>1066</v>
      </c>
      <c r="C86" s="161">
        <v>0</v>
      </c>
      <c r="D86" s="20">
        <v>0</v>
      </c>
    </row>
    <row r="87" spans="1:4" x14ac:dyDescent="0.25">
      <c r="A87" s="143" t="s">
        <v>596</v>
      </c>
      <c r="B87" s="6" t="s">
        <v>1067</v>
      </c>
      <c r="C87" s="161">
        <v>549966</v>
      </c>
      <c r="D87" s="20">
        <v>569015</v>
      </c>
    </row>
    <row r="88" spans="1:4" x14ac:dyDescent="0.25">
      <c r="A88" s="143" t="s">
        <v>597</v>
      </c>
      <c r="B88" s="6" t="s">
        <v>1068</v>
      </c>
      <c r="C88" s="161">
        <v>61592</v>
      </c>
      <c r="D88" s="20">
        <v>55590</v>
      </c>
    </row>
    <row r="89" spans="1:4" x14ac:dyDescent="0.25">
      <c r="A89" s="143" t="s">
        <v>598</v>
      </c>
      <c r="B89" s="6" t="s">
        <v>1069</v>
      </c>
      <c r="C89" s="161">
        <v>213606</v>
      </c>
      <c r="D89" s="20">
        <v>231248</v>
      </c>
    </row>
    <row r="90" spans="1:4" x14ac:dyDescent="0.25">
      <c r="A90" s="143" t="s">
        <v>599</v>
      </c>
      <c r="B90" s="6" t="s">
        <v>1070</v>
      </c>
      <c r="C90" s="161">
        <v>0</v>
      </c>
      <c r="D90" s="20">
        <v>0</v>
      </c>
    </row>
    <row r="91" spans="1:4" x14ac:dyDescent="0.25">
      <c r="A91" s="143" t="s">
        <v>600</v>
      </c>
      <c r="B91" s="6" t="s">
        <v>1071</v>
      </c>
      <c r="C91" s="161">
        <v>169976</v>
      </c>
      <c r="D91" s="20">
        <v>194117</v>
      </c>
    </row>
    <row r="92" spans="1:4" x14ac:dyDescent="0.25">
      <c r="A92" s="143" t="s">
        <v>1336</v>
      </c>
      <c r="B92" s="6" t="s">
        <v>1072</v>
      </c>
      <c r="C92" s="161">
        <v>0</v>
      </c>
      <c r="D92" s="20">
        <v>0</v>
      </c>
    </row>
    <row r="93" spans="1:4" x14ac:dyDescent="0.25">
      <c r="A93" s="143" t="s">
        <v>1337</v>
      </c>
      <c r="B93" s="6" t="s">
        <v>1073</v>
      </c>
      <c r="C93" s="161">
        <v>0</v>
      </c>
      <c r="D93" s="20">
        <v>0</v>
      </c>
    </row>
    <row r="94" spans="1:4" x14ac:dyDescent="0.25">
      <c r="A94" s="143" t="s">
        <v>601</v>
      </c>
      <c r="B94" s="6" t="s">
        <v>1074</v>
      </c>
      <c r="C94" s="161">
        <v>0</v>
      </c>
      <c r="D94" s="20">
        <v>0</v>
      </c>
    </row>
    <row r="95" spans="1:4" x14ac:dyDescent="0.25">
      <c r="A95" s="143" t="s">
        <v>602</v>
      </c>
      <c r="B95" s="6" t="s">
        <v>1075</v>
      </c>
      <c r="C95" s="161">
        <v>0</v>
      </c>
      <c r="D95" s="20">
        <v>0</v>
      </c>
    </row>
    <row r="96" spans="1:4" x14ac:dyDescent="0.25">
      <c r="A96" s="143" t="s">
        <v>1273</v>
      </c>
      <c r="B96" s="6" t="s">
        <v>1076</v>
      </c>
      <c r="C96" s="161">
        <v>0</v>
      </c>
      <c r="D96" s="20">
        <v>0</v>
      </c>
    </row>
    <row r="97" spans="1:4" x14ac:dyDescent="0.25">
      <c r="A97" s="142" t="s">
        <v>603</v>
      </c>
      <c r="B97" s="18" t="s">
        <v>1077</v>
      </c>
      <c r="C97" s="161">
        <v>20.5</v>
      </c>
      <c r="D97" s="20">
        <v>27.14</v>
      </c>
    </row>
    <row r="98" spans="1:4" x14ac:dyDescent="0.25">
      <c r="A98" s="143" t="s">
        <v>604</v>
      </c>
      <c r="B98" s="7" t="s">
        <v>1078</v>
      </c>
      <c r="C98" s="161">
        <v>0</v>
      </c>
      <c r="D98" s="20">
        <v>0</v>
      </c>
    </row>
    <row r="99" spans="1:4" x14ac:dyDescent="0.25">
      <c r="A99" s="143" t="s">
        <v>605</v>
      </c>
      <c r="B99" s="7" t="s">
        <v>1079</v>
      </c>
      <c r="C99" s="161">
        <v>20.5</v>
      </c>
      <c r="D99" s="20">
        <v>27.14</v>
      </c>
    </row>
    <row r="100" spans="1:4" x14ac:dyDescent="0.25">
      <c r="A100" s="143" t="s">
        <v>606</v>
      </c>
      <c r="B100" s="6" t="s">
        <v>1080</v>
      </c>
      <c r="C100" s="161">
        <v>205941</v>
      </c>
      <c r="D100" s="20">
        <v>205941</v>
      </c>
    </row>
    <row r="101" spans="1:4" x14ac:dyDescent="0.25">
      <c r="A101" s="143" t="s">
        <v>1338</v>
      </c>
      <c r="B101" s="6" t="s">
        <v>1081</v>
      </c>
      <c r="C101" s="161">
        <v>0</v>
      </c>
      <c r="D101" s="20">
        <v>0</v>
      </c>
    </row>
    <row r="102" spans="1:4" x14ac:dyDescent="0.25">
      <c r="A102" s="143" t="s">
        <v>1339</v>
      </c>
      <c r="B102" s="6" t="s">
        <v>1082</v>
      </c>
      <c r="C102" s="161">
        <v>0</v>
      </c>
      <c r="D102" s="20">
        <v>0</v>
      </c>
    </row>
    <row r="103" spans="1:4" x14ac:dyDescent="0.25">
      <c r="A103" s="142" t="s">
        <v>607</v>
      </c>
      <c r="B103" s="17" t="s">
        <v>39</v>
      </c>
      <c r="C103" s="161">
        <v>25326571</v>
      </c>
      <c r="D103" s="20">
        <v>26245667</v>
      </c>
    </row>
    <row r="104" spans="1:4" x14ac:dyDescent="0.25">
      <c r="A104" s="143" t="s">
        <v>608</v>
      </c>
      <c r="B104" s="2" t="s">
        <v>40</v>
      </c>
      <c r="C104" s="161">
        <v>14814414</v>
      </c>
      <c r="D104" s="20">
        <v>14954321</v>
      </c>
    </row>
    <row r="105" spans="1:4" x14ac:dyDescent="0.25">
      <c r="A105" s="143" t="s">
        <v>609</v>
      </c>
      <c r="B105" s="2" t="s">
        <v>41</v>
      </c>
      <c r="C105" s="161">
        <v>8519065</v>
      </c>
      <c r="D105" s="20">
        <v>9448336</v>
      </c>
    </row>
    <row r="106" spans="1:4" x14ac:dyDescent="0.25">
      <c r="A106" s="143" t="s">
        <v>1340</v>
      </c>
      <c r="B106" s="2" t="s">
        <v>1083</v>
      </c>
      <c r="C106" s="161">
        <v>246926</v>
      </c>
      <c r="D106" s="20">
        <v>240727</v>
      </c>
    </row>
    <row r="107" spans="1:4" x14ac:dyDescent="0.25">
      <c r="A107" s="143" t="s">
        <v>610</v>
      </c>
      <c r="B107" s="2" t="s">
        <v>1084</v>
      </c>
      <c r="C107" s="161">
        <v>0</v>
      </c>
      <c r="D107" s="20">
        <v>0</v>
      </c>
    </row>
    <row r="108" spans="1:4" x14ac:dyDescent="0.25">
      <c r="A108" s="143" t="s">
        <v>611</v>
      </c>
      <c r="B108" s="2" t="s">
        <v>1085</v>
      </c>
      <c r="C108" s="161">
        <v>1746166</v>
      </c>
      <c r="D108" s="20">
        <v>1602283</v>
      </c>
    </row>
    <row r="109" spans="1:4" x14ac:dyDescent="0.25">
      <c r="A109" s="143" t="s">
        <v>612</v>
      </c>
      <c r="B109" s="5" t="s">
        <v>42</v>
      </c>
      <c r="C109" s="161">
        <v>2012409.39</v>
      </c>
      <c r="D109" s="20">
        <v>2160422.29</v>
      </c>
    </row>
    <row r="110" spans="1:4" x14ac:dyDescent="0.25">
      <c r="A110" s="142" t="s">
        <v>613</v>
      </c>
      <c r="B110" s="17" t="s">
        <v>43</v>
      </c>
      <c r="C110" s="161">
        <v>5270845.88</v>
      </c>
      <c r="D110" s="20">
        <v>6080742.0600000005</v>
      </c>
    </row>
    <row r="111" spans="1:4" x14ac:dyDescent="0.25">
      <c r="A111" s="143" t="s">
        <v>614</v>
      </c>
      <c r="B111" s="2" t="s">
        <v>44</v>
      </c>
      <c r="C111" s="161">
        <v>328255.25</v>
      </c>
      <c r="D111" s="20">
        <v>0</v>
      </c>
    </row>
    <row r="112" spans="1:4" x14ac:dyDescent="0.25">
      <c r="A112" s="143" t="s">
        <v>615</v>
      </c>
      <c r="B112" s="2" t="s">
        <v>45</v>
      </c>
      <c r="C112" s="161">
        <v>4714236.16</v>
      </c>
      <c r="D112" s="20">
        <v>5897205.9400000004</v>
      </c>
    </row>
    <row r="113" spans="1:4" x14ac:dyDescent="0.25">
      <c r="A113" s="143" t="s">
        <v>616</v>
      </c>
      <c r="B113" s="2" t="s">
        <v>46</v>
      </c>
      <c r="C113" s="161">
        <v>115034.19</v>
      </c>
      <c r="D113" s="20">
        <v>115089.91</v>
      </c>
    </row>
    <row r="114" spans="1:4" x14ac:dyDescent="0.25">
      <c r="A114" s="143" t="s">
        <v>617</v>
      </c>
      <c r="B114" s="2" t="s">
        <v>47</v>
      </c>
      <c r="C114" s="161">
        <v>113320.28</v>
      </c>
      <c r="D114" s="20">
        <v>57042.05</v>
      </c>
    </row>
    <row r="115" spans="1:4" x14ac:dyDescent="0.25">
      <c r="A115" s="143" t="s">
        <v>618</v>
      </c>
      <c r="B115" s="2" t="s">
        <v>48</v>
      </c>
      <c r="C115" s="161">
        <v>0</v>
      </c>
      <c r="D115" s="20">
        <v>11404.16</v>
      </c>
    </row>
    <row r="116" spans="1:4" x14ac:dyDescent="0.25">
      <c r="A116" s="143" t="s">
        <v>619</v>
      </c>
      <c r="B116" s="2" t="s">
        <v>49</v>
      </c>
      <c r="C116" s="161">
        <v>0</v>
      </c>
      <c r="D116" s="20">
        <v>0</v>
      </c>
    </row>
    <row r="117" spans="1:4" x14ac:dyDescent="0.25">
      <c r="A117" s="143" t="s">
        <v>620</v>
      </c>
      <c r="B117" s="2" t="s">
        <v>50</v>
      </c>
      <c r="C117" s="161">
        <v>0</v>
      </c>
      <c r="D117" s="20">
        <v>0</v>
      </c>
    </row>
    <row r="118" spans="1:4" x14ac:dyDescent="0.25">
      <c r="A118" s="142" t="s">
        <v>621</v>
      </c>
      <c r="B118" s="16" t="s">
        <v>51</v>
      </c>
      <c r="C118" s="161">
        <v>1393992.7</v>
      </c>
      <c r="D118" s="20">
        <v>2391432.8899999997</v>
      </c>
    </row>
    <row r="119" spans="1:4" x14ac:dyDescent="0.25">
      <c r="A119" s="143" t="s">
        <v>622</v>
      </c>
      <c r="B119" s="5" t="s">
        <v>52</v>
      </c>
      <c r="C119" s="161">
        <v>209564.52</v>
      </c>
      <c r="D119" s="20">
        <v>135454.60999999999</v>
      </c>
    </row>
    <row r="120" spans="1:4" x14ac:dyDescent="0.25">
      <c r="A120" s="142" t="s">
        <v>623</v>
      </c>
      <c r="B120" s="17" t="s">
        <v>53</v>
      </c>
      <c r="C120" s="161">
        <v>0</v>
      </c>
      <c r="D120" s="20">
        <v>0</v>
      </c>
    </row>
    <row r="121" spans="1:4" x14ac:dyDescent="0.25">
      <c r="A121" s="143" t="s">
        <v>624</v>
      </c>
      <c r="B121" s="2" t="s">
        <v>54</v>
      </c>
      <c r="C121" s="161">
        <v>0</v>
      </c>
      <c r="D121" s="20">
        <v>0</v>
      </c>
    </row>
    <row r="122" spans="1:4" x14ac:dyDescent="0.25">
      <c r="A122" s="143" t="s">
        <v>625</v>
      </c>
      <c r="B122" s="2" t="s">
        <v>55</v>
      </c>
      <c r="C122" s="161">
        <v>0</v>
      </c>
      <c r="D122" s="20">
        <v>0</v>
      </c>
    </row>
    <row r="123" spans="1:4" x14ac:dyDescent="0.25">
      <c r="A123" s="142" t="s">
        <v>626</v>
      </c>
      <c r="B123" s="17" t="s">
        <v>56</v>
      </c>
      <c r="C123" s="161">
        <v>62167.519999999997</v>
      </c>
      <c r="D123" s="20">
        <v>101560.69999999998</v>
      </c>
    </row>
    <row r="124" spans="1:4" x14ac:dyDescent="0.25">
      <c r="A124" s="143" t="s">
        <v>627</v>
      </c>
      <c r="B124" s="2" t="s">
        <v>57</v>
      </c>
      <c r="C124" s="161">
        <v>11059.21</v>
      </c>
      <c r="D124" s="20">
        <v>7436.48</v>
      </c>
    </row>
    <row r="125" spans="1:4" x14ac:dyDescent="0.25">
      <c r="A125" s="143" t="s">
        <v>628</v>
      </c>
      <c r="B125" s="2" t="s">
        <v>58</v>
      </c>
      <c r="C125" s="161">
        <v>51108.31</v>
      </c>
      <c r="D125" s="20">
        <v>94124.219999999987</v>
      </c>
    </row>
    <row r="126" spans="1:4" x14ac:dyDescent="0.25">
      <c r="A126" s="143" t="s">
        <v>629</v>
      </c>
      <c r="B126" s="2" t="s">
        <v>59</v>
      </c>
      <c r="C126" s="161">
        <v>0</v>
      </c>
      <c r="D126" s="20">
        <v>0</v>
      </c>
    </row>
    <row r="127" spans="1:4" x14ac:dyDescent="0.25">
      <c r="A127" s="143" t="s">
        <v>1341</v>
      </c>
      <c r="B127" s="2" t="s">
        <v>1086</v>
      </c>
      <c r="C127" s="161">
        <v>0</v>
      </c>
      <c r="D127" s="20">
        <v>0</v>
      </c>
    </row>
    <row r="128" spans="1:4" x14ac:dyDescent="0.25">
      <c r="A128" s="142" t="s">
        <v>630</v>
      </c>
      <c r="B128" s="17" t="s">
        <v>60</v>
      </c>
      <c r="C128" s="161">
        <v>847740.61</v>
      </c>
      <c r="D128" s="20">
        <v>32519.799999999996</v>
      </c>
    </row>
    <row r="129" spans="1:4" x14ac:dyDescent="0.25">
      <c r="A129" s="143" t="s">
        <v>631</v>
      </c>
      <c r="B129" s="2" t="s">
        <v>61</v>
      </c>
      <c r="C129" s="161">
        <v>12295.39</v>
      </c>
      <c r="D129" s="20">
        <v>8958.01</v>
      </c>
    </row>
    <row r="130" spans="1:4" x14ac:dyDescent="0.25">
      <c r="A130" s="142" t="s">
        <v>632</v>
      </c>
      <c r="B130" s="13" t="s">
        <v>62</v>
      </c>
      <c r="C130" s="161">
        <v>583364.29</v>
      </c>
      <c r="D130" s="20">
        <v>2957.62</v>
      </c>
    </row>
    <row r="131" spans="1:4" x14ac:dyDescent="0.25">
      <c r="A131" s="143" t="s">
        <v>1274</v>
      </c>
      <c r="B131" s="6" t="s">
        <v>1203</v>
      </c>
      <c r="C131" s="161">
        <v>575153.89</v>
      </c>
      <c r="D131" s="20">
        <v>0</v>
      </c>
    </row>
    <row r="132" spans="1:4" x14ac:dyDescent="0.25">
      <c r="A132" s="143" t="s">
        <v>1275</v>
      </c>
      <c r="B132" s="6" t="s">
        <v>1204</v>
      </c>
      <c r="C132" s="161">
        <v>8210.4</v>
      </c>
      <c r="D132" s="20">
        <v>2957.62</v>
      </c>
    </row>
    <row r="133" spans="1:4" x14ac:dyDescent="0.25">
      <c r="A133" s="143" t="s">
        <v>633</v>
      </c>
      <c r="B133" s="2" t="s">
        <v>63</v>
      </c>
      <c r="C133" s="161">
        <v>252080.93</v>
      </c>
      <c r="D133" s="20">
        <v>20604.169999999998</v>
      </c>
    </row>
    <row r="134" spans="1:4" x14ac:dyDescent="0.25">
      <c r="A134" s="142" t="s">
        <v>634</v>
      </c>
      <c r="B134" s="17" t="s">
        <v>64</v>
      </c>
      <c r="C134" s="161">
        <v>274520.05</v>
      </c>
      <c r="D134" s="20">
        <v>2121897.7799999998</v>
      </c>
    </row>
    <row r="135" spans="1:4" x14ac:dyDescent="0.25">
      <c r="A135" s="142" t="s">
        <v>635</v>
      </c>
      <c r="B135" s="13" t="s">
        <v>65</v>
      </c>
      <c r="C135" s="161">
        <v>0</v>
      </c>
      <c r="D135" s="20">
        <v>0</v>
      </c>
    </row>
    <row r="136" spans="1:4" x14ac:dyDescent="0.25">
      <c r="A136" s="143" t="s">
        <v>636</v>
      </c>
      <c r="B136" s="6" t="s">
        <v>66</v>
      </c>
      <c r="C136" s="161">
        <v>0</v>
      </c>
      <c r="D136" s="20">
        <v>0</v>
      </c>
    </row>
    <row r="137" spans="1:4" x14ac:dyDescent="0.25">
      <c r="A137" s="143" t="s">
        <v>637</v>
      </c>
      <c r="B137" s="6" t="s">
        <v>67</v>
      </c>
      <c r="C137" s="161">
        <v>0</v>
      </c>
      <c r="D137" s="20">
        <v>0</v>
      </c>
    </row>
    <row r="138" spans="1:4" x14ac:dyDescent="0.25">
      <c r="A138" s="143" t="s">
        <v>638</v>
      </c>
      <c r="B138" s="6" t="s">
        <v>68</v>
      </c>
      <c r="C138" s="161">
        <v>0</v>
      </c>
      <c r="D138" s="20">
        <v>0</v>
      </c>
    </row>
    <row r="139" spans="1:4" x14ac:dyDescent="0.25">
      <c r="A139" s="143" t="s">
        <v>1342</v>
      </c>
      <c r="B139" s="2" t="s">
        <v>1087</v>
      </c>
      <c r="C139" s="161">
        <v>0</v>
      </c>
      <c r="D139" s="20">
        <v>0</v>
      </c>
    </row>
    <row r="140" spans="1:4" x14ac:dyDescent="0.25">
      <c r="A140" s="143" t="s">
        <v>639</v>
      </c>
      <c r="B140" s="2" t="s">
        <v>1088</v>
      </c>
      <c r="C140" s="161">
        <v>274520.05</v>
      </c>
      <c r="D140" s="20">
        <v>2121897.7799999998</v>
      </c>
    </row>
    <row r="141" spans="1:4" x14ac:dyDescent="0.25">
      <c r="A141" s="142" t="s">
        <v>640</v>
      </c>
      <c r="B141" s="16" t="s">
        <v>69</v>
      </c>
      <c r="C141" s="161">
        <v>5904322.6200000001</v>
      </c>
      <c r="D141" s="20">
        <v>6638297.7000000002</v>
      </c>
    </row>
    <row r="142" spans="1:4" x14ac:dyDescent="0.25">
      <c r="A142" s="143" t="s">
        <v>641</v>
      </c>
      <c r="B142" s="5" t="s">
        <v>70</v>
      </c>
      <c r="C142" s="161">
        <v>5499621.25</v>
      </c>
      <c r="D142" s="20">
        <v>6158973.9500000002</v>
      </c>
    </row>
    <row r="143" spans="1:4" x14ac:dyDescent="0.25">
      <c r="A143" s="143" t="s">
        <v>642</v>
      </c>
      <c r="B143" s="5" t="s">
        <v>71</v>
      </c>
      <c r="C143" s="161">
        <v>335384.95</v>
      </c>
      <c r="D143" s="20">
        <v>425659.9</v>
      </c>
    </row>
    <row r="144" spans="1:4" x14ac:dyDescent="0.25">
      <c r="A144" s="143" t="s">
        <v>643</v>
      </c>
      <c r="B144" s="5" t="s">
        <v>72</v>
      </c>
      <c r="C144" s="161">
        <v>69316.42</v>
      </c>
      <c r="D144" s="20">
        <v>53663.85</v>
      </c>
    </row>
    <row r="145" spans="1:4" x14ac:dyDescent="0.25">
      <c r="A145" s="142" t="s">
        <v>644</v>
      </c>
      <c r="B145" s="16" t="s">
        <v>73</v>
      </c>
      <c r="C145" s="161">
        <v>14178327.08</v>
      </c>
      <c r="D145" s="20">
        <v>14349025.449999999</v>
      </c>
    </row>
    <row r="146" spans="1:4" x14ac:dyDescent="0.25">
      <c r="A146" s="143" t="s">
        <v>645</v>
      </c>
      <c r="B146" s="5" t="s">
        <v>74</v>
      </c>
      <c r="C146" s="161">
        <v>1575941.34</v>
      </c>
      <c r="D146" s="20">
        <v>2146898.2799999998</v>
      </c>
    </row>
    <row r="147" spans="1:4" x14ac:dyDescent="0.25">
      <c r="A147" s="143" t="s">
        <v>646</v>
      </c>
      <c r="B147" s="5" t="s">
        <v>75</v>
      </c>
      <c r="C147" s="161">
        <v>2841953.25</v>
      </c>
      <c r="D147" s="20">
        <v>3419071.81</v>
      </c>
    </row>
    <row r="148" spans="1:4" x14ac:dyDescent="0.25">
      <c r="A148" s="143" t="s">
        <v>647</v>
      </c>
      <c r="B148" s="5" t="s">
        <v>76</v>
      </c>
      <c r="C148" s="161">
        <v>2523549.7400000002</v>
      </c>
      <c r="D148" s="20">
        <v>2523549.7400000002</v>
      </c>
    </row>
    <row r="149" spans="1:4" x14ac:dyDescent="0.25">
      <c r="A149" s="143" t="s">
        <v>648</v>
      </c>
      <c r="B149" s="5" t="s">
        <v>77</v>
      </c>
      <c r="C149" s="161">
        <v>6078919.3099999996</v>
      </c>
      <c r="D149" s="20">
        <v>5194392.51</v>
      </c>
    </row>
    <row r="150" spans="1:4" x14ac:dyDescent="0.25">
      <c r="A150" s="143" t="s">
        <v>649</v>
      </c>
      <c r="B150" s="5" t="s">
        <v>78</v>
      </c>
      <c r="C150" s="161">
        <v>46678.879999999997</v>
      </c>
      <c r="D150" s="20">
        <v>70414.77</v>
      </c>
    </row>
    <row r="151" spans="1:4" x14ac:dyDescent="0.25">
      <c r="A151" s="143" t="s">
        <v>650</v>
      </c>
      <c r="B151" s="5" t="s">
        <v>79</v>
      </c>
      <c r="C151" s="161">
        <v>1111284.56</v>
      </c>
      <c r="D151" s="20">
        <v>994698.34</v>
      </c>
    </row>
    <row r="152" spans="1:4" x14ac:dyDescent="0.25">
      <c r="A152" s="143" t="s">
        <v>651</v>
      </c>
      <c r="B152" s="4" t="s">
        <v>80</v>
      </c>
      <c r="C152" s="161">
        <v>0</v>
      </c>
      <c r="D152" s="20">
        <v>0</v>
      </c>
    </row>
    <row r="153" spans="1:4" x14ac:dyDescent="0.25">
      <c r="A153" s="142" t="s">
        <v>652</v>
      </c>
      <c r="B153" s="16" t="s">
        <v>81</v>
      </c>
      <c r="C153" s="161">
        <v>5131401.74</v>
      </c>
      <c r="D153" s="20">
        <v>6775530.54</v>
      </c>
    </row>
    <row r="154" spans="1:4" x14ac:dyDescent="0.25">
      <c r="A154" s="143" t="s">
        <v>653</v>
      </c>
      <c r="B154" s="5" t="s">
        <v>82</v>
      </c>
      <c r="C154" s="161">
        <v>0</v>
      </c>
      <c r="D154" s="20">
        <v>0</v>
      </c>
    </row>
    <row r="155" spans="1:4" x14ac:dyDescent="0.25">
      <c r="A155" s="143" t="s">
        <v>654</v>
      </c>
      <c r="B155" s="5" t="s">
        <v>83</v>
      </c>
      <c r="C155" s="161">
        <v>1129739.0900000001</v>
      </c>
      <c r="D155" s="20">
        <v>641138.74</v>
      </c>
    </row>
    <row r="156" spans="1:4" x14ac:dyDescent="0.25">
      <c r="A156" s="143" t="s">
        <v>655</v>
      </c>
      <c r="B156" s="5" t="s">
        <v>84</v>
      </c>
      <c r="C156" s="161">
        <v>4001662.65</v>
      </c>
      <c r="D156" s="20">
        <v>6134391.7999999998</v>
      </c>
    </row>
    <row r="157" spans="1:4" x14ac:dyDescent="0.25">
      <c r="A157" s="142" t="s">
        <v>656</v>
      </c>
      <c r="B157" s="15" t="s">
        <v>85</v>
      </c>
      <c r="C157" s="161">
        <v>650397052.61999965</v>
      </c>
      <c r="D157" s="20">
        <v>651611193.30999959</v>
      </c>
    </row>
    <row r="158" spans="1:4" x14ac:dyDescent="0.25">
      <c r="A158" s="142" t="s">
        <v>657</v>
      </c>
      <c r="B158" s="16" t="s">
        <v>86</v>
      </c>
      <c r="C158" s="161">
        <v>90450014.939999998</v>
      </c>
      <c r="D158" s="20">
        <v>89258079.99000001</v>
      </c>
    </row>
    <row r="159" spans="1:4" x14ac:dyDescent="0.25">
      <c r="A159" s="142" t="s">
        <v>658</v>
      </c>
      <c r="B159" s="17" t="s">
        <v>87</v>
      </c>
      <c r="C159" s="161">
        <v>89084442.230000004</v>
      </c>
      <c r="D159" s="20">
        <v>88003697.99000001</v>
      </c>
    </row>
    <row r="160" spans="1:4" x14ac:dyDescent="0.25">
      <c r="A160" s="142" t="s">
        <v>659</v>
      </c>
      <c r="B160" s="13" t="s">
        <v>88</v>
      </c>
      <c r="C160" s="161">
        <v>41262963.829999998</v>
      </c>
      <c r="D160" s="20">
        <v>41311721.040000007</v>
      </c>
    </row>
    <row r="161" spans="1:4" x14ac:dyDescent="0.25">
      <c r="A161" s="143" t="s">
        <v>660</v>
      </c>
      <c r="B161" s="6" t="s">
        <v>89</v>
      </c>
      <c r="C161" s="161">
        <v>40243007.079999998</v>
      </c>
      <c r="D161" s="20">
        <v>40731233.700000003</v>
      </c>
    </row>
    <row r="162" spans="1:4" x14ac:dyDescent="0.25">
      <c r="A162" s="143" t="s">
        <v>661</v>
      </c>
      <c r="B162" s="6" t="s">
        <v>90</v>
      </c>
      <c r="C162" s="161">
        <v>234458.96</v>
      </c>
      <c r="D162" s="20">
        <v>180685.03</v>
      </c>
    </row>
    <row r="163" spans="1:4" x14ac:dyDescent="0.25">
      <c r="A163" s="143" t="s">
        <v>1343</v>
      </c>
      <c r="B163" s="6" t="s">
        <v>1089</v>
      </c>
      <c r="C163" s="161">
        <v>322904.28999999998</v>
      </c>
      <c r="D163" s="20">
        <v>399802.31</v>
      </c>
    </row>
    <row r="164" spans="1:4" x14ac:dyDescent="0.25">
      <c r="A164" s="142" t="s">
        <v>662</v>
      </c>
      <c r="B164" s="18" t="s">
        <v>1090</v>
      </c>
      <c r="C164" s="161">
        <v>462593.5</v>
      </c>
      <c r="D164" s="20">
        <v>0</v>
      </c>
    </row>
    <row r="165" spans="1:4" x14ac:dyDescent="0.25">
      <c r="A165" s="143" t="s">
        <v>1344</v>
      </c>
      <c r="B165" s="7" t="s">
        <v>1205</v>
      </c>
      <c r="C165" s="161">
        <v>0</v>
      </c>
      <c r="D165" s="20">
        <v>0</v>
      </c>
    </row>
    <row r="166" spans="1:4" x14ac:dyDescent="0.25">
      <c r="A166" s="143" t="s">
        <v>1345</v>
      </c>
      <c r="B166" s="7" t="s">
        <v>1206</v>
      </c>
      <c r="C166" s="161">
        <v>0</v>
      </c>
      <c r="D166" s="20">
        <v>0</v>
      </c>
    </row>
    <row r="167" spans="1:4" x14ac:dyDescent="0.25">
      <c r="A167" s="143" t="s">
        <v>1276</v>
      </c>
      <c r="B167" s="7" t="s">
        <v>1207</v>
      </c>
      <c r="C167" s="161">
        <v>462593.5</v>
      </c>
      <c r="D167" s="20">
        <v>0</v>
      </c>
    </row>
    <row r="168" spans="1:4" x14ac:dyDescent="0.25">
      <c r="A168" s="142" t="s">
        <v>663</v>
      </c>
      <c r="B168" s="13" t="s">
        <v>91</v>
      </c>
      <c r="C168" s="161">
        <v>0</v>
      </c>
      <c r="D168" s="20">
        <v>0</v>
      </c>
    </row>
    <row r="169" spans="1:4" x14ac:dyDescent="0.25">
      <c r="A169" s="143" t="s">
        <v>664</v>
      </c>
      <c r="B169" s="6" t="s">
        <v>92</v>
      </c>
      <c r="C169" s="161">
        <v>0</v>
      </c>
      <c r="D169" s="20">
        <v>0</v>
      </c>
    </row>
    <row r="170" spans="1:4" x14ac:dyDescent="0.25">
      <c r="A170" s="143" t="s">
        <v>665</v>
      </c>
      <c r="B170" s="6" t="s">
        <v>93</v>
      </c>
      <c r="C170" s="161">
        <v>0</v>
      </c>
      <c r="D170" s="20">
        <v>0</v>
      </c>
    </row>
    <row r="171" spans="1:4" x14ac:dyDescent="0.25">
      <c r="A171" s="143" t="s">
        <v>666</v>
      </c>
      <c r="B171" s="6" t="s">
        <v>94</v>
      </c>
      <c r="C171" s="161">
        <v>0</v>
      </c>
      <c r="D171" s="20">
        <v>0</v>
      </c>
    </row>
    <row r="172" spans="1:4" x14ac:dyDescent="0.25">
      <c r="A172" s="142" t="s">
        <v>667</v>
      </c>
      <c r="B172" s="13" t="s">
        <v>95</v>
      </c>
      <c r="C172" s="161">
        <v>25384510.780000001</v>
      </c>
      <c r="D172" s="20">
        <v>28680071.109999999</v>
      </c>
    </row>
    <row r="173" spans="1:4" x14ac:dyDescent="0.25">
      <c r="A173" s="142" t="s">
        <v>668</v>
      </c>
      <c r="B173" s="18" t="s">
        <v>96</v>
      </c>
      <c r="C173" s="161">
        <v>17824009.800000001</v>
      </c>
      <c r="D173" s="20">
        <v>19840699.030000001</v>
      </c>
    </row>
    <row r="174" spans="1:4" x14ac:dyDescent="0.25">
      <c r="A174" s="143" t="s">
        <v>1277</v>
      </c>
      <c r="B174" s="7" t="s">
        <v>1208</v>
      </c>
      <c r="C174" s="161">
        <v>3233071.67</v>
      </c>
      <c r="D174" s="20">
        <v>3800196.97</v>
      </c>
    </row>
    <row r="175" spans="1:4" x14ac:dyDescent="0.25">
      <c r="A175" s="143" t="s">
        <v>1278</v>
      </c>
      <c r="B175" s="7" t="s">
        <v>1209</v>
      </c>
      <c r="C175" s="161">
        <v>14590938.130000001</v>
      </c>
      <c r="D175" s="20">
        <v>16040502.060000001</v>
      </c>
    </row>
    <row r="176" spans="1:4" x14ac:dyDescent="0.25">
      <c r="A176" s="143" t="s">
        <v>669</v>
      </c>
      <c r="B176" s="6" t="s">
        <v>97</v>
      </c>
      <c r="C176" s="161">
        <v>2477949.2400000002</v>
      </c>
      <c r="D176" s="20">
        <v>2628546.66</v>
      </c>
    </row>
    <row r="177" spans="1:4" x14ac:dyDescent="0.25">
      <c r="A177" s="143" t="s">
        <v>670</v>
      </c>
      <c r="B177" s="6" t="s">
        <v>98</v>
      </c>
      <c r="C177" s="161">
        <v>5082551.74</v>
      </c>
      <c r="D177" s="20">
        <v>6210825.4199999999</v>
      </c>
    </row>
    <row r="178" spans="1:4" x14ac:dyDescent="0.25">
      <c r="A178" s="143" t="s">
        <v>671</v>
      </c>
      <c r="B178" s="2" t="s">
        <v>99</v>
      </c>
      <c r="C178" s="161">
        <v>289187.53000000003</v>
      </c>
      <c r="D178" s="20">
        <v>278892.75</v>
      </c>
    </row>
    <row r="179" spans="1:4" x14ac:dyDescent="0.25">
      <c r="A179" s="143" t="s">
        <v>672</v>
      </c>
      <c r="B179" s="2" t="s">
        <v>100</v>
      </c>
      <c r="C179" s="161">
        <v>4184691.42</v>
      </c>
      <c r="D179" s="20">
        <v>3592790.1</v>
      </c>
    </row>
    <row r="180" spans="1:4" x14ac:dyDescent="0.25">
      <c r="A180" s="143" t="s">
        <v>673</v>
      </c>
      <c r="B180" s="2" t="s">
        <v>101</v>
      </c>
      <c r="C180" s="161">
        <v>20094.34</v>
      </c>
      <c r="D180" s="20">
        <v>22133.66</v>
      </c>
    </row>
    <row r="181" spans="1:4" x14ac:dyDescent="0.25">
      <c r="A181" s="143" t="s">
        <v>674</v>
      </c>
      <c r="B181" s="2" t="s">
        <v>102</v>
      </c>
      <c r="C181" s="161">
        <v>45762.3</v>
      </c>
      <c r="D181" s="20">
        <v>44295.64</v>
      </c>
    </row>
    <row r="182" spans="1:4" x14ac:dyDescent="0.25">
      <c r="A182" s="143" t="s">
        <v>675</v>
      </c>
      <c r="B182" s="2" t="s">
        <v>103</v>
      </c>
      <c r="C182" s="161">
        <v>960735.11</v>
      </c>
      <c r="D182" s="20">
        <v>709830.41</v>
      </c>
    </row>
    <row r="183" spans="1:4" x14ac:dyDescent="0.25">
      <c r="A183" s="142" t="s">
        <v>676</v>
      </c>
      <c r="B183" s="13" t="s">
        <v>104</v>
      </c>
      <c r="C183" s="161">
        <v>16936496.919999998</v>
      </c>
      <c r="D183" s="20">
        <v>13363963.279999999</v>
      </c>
    </row>
    <row r="184" spans="1:4" x14ac:dyDescent="0.25">
      <c r="A184" s="143" t="s">
        <v>1346</v>
      </c>
      <c r="B184" s="6" t="s">
        <v>1210</v>
      </c>
      <c r="C184" s="161">
        <v>8637218.5099999998</v>
      </c>
      <c r="D184" s="20">
        <v>9510810.9299999997</v>
      </c>
    </row>
    <row r="185" spans="1:4" x14ac:dyDescent="0.25">
      <c r="A185" s="143" t="s">
        <v>1347</v>
      </c>
      <c r="B185" s="6" t="s">
        <v>1211</v>
      </c>
      <c r="C185" s="161">
        <v>6146183.8599999994</v>
      </c>
      <c r="D185" s="20">
        <v>1532111.25</v>
      </c>
    </row>
    <row r="186" spans="1:4" x14ac:dyDescent="0.25">
      <c r="A186" s="143" t="s">
        <v>1348</v>
      </c>
      <c r="B186" s="6" t="s">
        <v>1212</v>
      </c>
      <c r="C186" s="161">
        <v>80.260000000000005</v>
      </c>
      <c r="D186" s="20">
        <v>0</v>
      </c>
    </row>
    <row r="187" spans="1:4" x14ac:dyDescent="0.25">
      <c r="A187" s="143" t="s">
        <v>1349</v>
      </c>
      <c r="B187" s="6" t="s">
        <v>1213</v>
      </c>
      <c r="C187" s="161">
        <v>0</v>
      </c>
      <c r="D187" s="20">
        <v>28141.65</v>
      </c>
    </row>
    <row r="188" spans="1:4" x14ac:dyDescent="0.25">
      <c r="A188" s="143" t="s">
        <v>1350</v>
      </c>
      <c r="B188" s="6" t="s">
        <v>1214</v>
      </c>
      <c r="C188" s="161">
        <v>0</v>
      </c>
      <c r="D188" s="20">
        <v>11.55</v>
      </c>
    </row>
    <row r="189" spans="1:4" x14ac:dyDescent="0.25">
      <c r="A189" s="143" t="s">
        <v>1351</v>
      </c>
      <c r="B189" s="6" t="s">
        <v>1215</v>
      </c>
      <c r="C189" s="161">
        <v>0</v>
      </c>
      <c r="D189" s="20">
        <v>0</v>
      </c>
    </row>
    <row r="190" spans="1:4" x14ac:dyDescent="0.25">
      <c r="A190" s="143" t="s">
        <v>1352</v>
      </c>
      <c r="B190" s="6" t="s">
        <v>1216</v>
      </c>
      <c r="C190" s="161">
        <v>2153014.29</v>
      </c>
      <c r="D190" s="20">
        <v>2292887.9</v>
      </c>
    </row>
    <row r="191" spans="1:4" x14ac:dyDescent="0.25">
      <c r="A191" s="142" t="s">
        <v>677</v>
      </c>
      <c r="B191" s="17" t="s">
        <v>105</v>
      </c>
      <c r="C191" s="161">
        <v>1365572.71</v>
      </c>
      <c r="D191" s="20">
        <v>1254382.0000000002</v>
      </c>
    </row>
    <row r="192" spans="1:4" x14ac:dyDescent="0.25">
      <c r="A192" s="143" t="s">
        <v>678</v>
      </c>
      <c r="B192" s="2" t="s">
        <v>106</v>
      </c>
      <c r="C192" s="161">
        <v>2389.2800000000002</v>
      </c>
      <c r="D192" s="20">
        <v>3815.78</v>
      </c>
    </row>
    <row r="193" spans="1:4" x14ac:dyDescent="0.25">
      <c r="A193" s="143" t="s">
        <v>679</v>
      </c>
      <c r="B193" s="2" t="s">
        <v>107</v>
      </c>
      <c r="C193" s="161">
        <v>390983.66</v>
      </c>
      <c r="D193" s="20">
        <v>385878.36</v>
      </c>
    </row>
    <row r="194" spans="1:4" x14ac:dyDescent="0.25">
      <c r="A194" s="143" t="s">
        <v>680</v>
      </c>
      <c r="B194" s="2" t="s">
        <v>108</v>
      </c>
      <c r="C194" s="161">
        <v>167628.41</v>
      </c>
      <c r="D194" s="20">
        <v>162429.06</v>
      </c>
    </row>
    <row r="195" spans="1:4" x14ac:dyDescent="0.25">
      <c r="A195" s="143" t="s">
        <v>681</v>
      </c>
      <c r="B195" s="2" t="s">
        <v>109</v>
      </c>
      <c r="C195" s="161">
        <v>536209.14</v>
      </c>
      <c r="D195" s="20">
        <v>458735.17</v>
      </c>
    </row>
    <row r="196" spans="1:4" x14ac:dyDescent="0.25">
      <c r="A196" s="143" t="s">
        <v>682</v>
      </c>
      <c r="B196" s="2" t="s">
        <v>110</v>
      </c>
      <c r="C196" s="161">
        <v>42249.42</v>
      </c>
      <c r="D196" s="20">
        <v>53469.56</v>
      </c>
    </row>
    <row r="197" spans="1:4" x14ac:dyDescent="0.25">
      <c r="A197" s="143" t="s">
        <v>683</v>
      </c>
      <c r="B197" s="2" t="s">
        <v>111</v>
      </c>
      <c r="C197" s="161">
        <v>202694.69</v>
      </c>
      <c r="D197" s="20">
        <v>187294.34</v>
      </c>
    </row>
    <row r="198" spans="1:4" x14ac:dyDescent="0.25">
      <c r="A198" s="143" t="s">
        <v>684</v>
      </c>
      <c r="B198" s="2" t="s">
        <v>112</v>
      </c>
      <c r="C198" s="161">
        <v>23418.11</v>
      </c>
      <c r="D198" s="20">
        <v>2759.73</v>
      </c>
    </row>
    <row r="199" spans="1:4" x14ac:dyDescent="0.25">
      <c r="A199" s="142" t="s">
        <v>685</v>
      </c>
      <c r="B199" s="16" t="s">
        <v>113</v>
      </c>
      <c r="C199" s="161">
        <v>347696234.41000003</v>
      </c>
      <c r="D199" s="20">
        <v>342465765.34000003</v>
      </c>
    </row>
    <row r="200" spans="1:4" x14ac:dyDescent="0.25">
      <c r="A200" s="142" t="s">
        <v>686</v>
      </c>
      <c r="B200" s="17" t="s">
        <v>114</v>
      </c>
      <c r="C200" s="161">
        <v>289976818.35999995</v>
      </c>
      <c r="D200" s="20">
        <v>293538371.55999994</v>
      </c>
    </row>
    <row r="201" spans="1:4" x14ac:dyDescent="0.25">
      <c r="A201" s="142" t="s">
        <v>687</v>
      </c>
      <c r="B201" s="13" t="s">
        <v>115</v>
      </c>
      <c r="C201" s="161">
        <v>29886426.729999997</v>
      </c>
      <c r="D201" s="20">
        <v>28249801.329999998</v>
      </c>
    </row>
    <row r="202" spans="1:4" x14ac:dyDescent="0.25">
      <c r="A202" s="142" t="s">
        <v>688</v>
      </c>
      <c r="B202" s="18" t="s">
        <v>116</v>
      </c>
      <c r="C202" s="161">
        <v>29749752.729999997</v>
      </c>
      <c r="D202" s="20">
        <v>28103195.329999998</v>
      </c>
    </row>
    <row r="203" spans="1:4" x14ac:dyDescent="0.25">
      <c r="A203" s="143" t="s">
        <v>689</v>
      </c>
      <c r="B203" s="7" t="s">
        <v>117</v>
      </c>
      <c r="C203" s="161">
        <v>14863746.67</v>
      </c>
      <c r="D203" s="20">
        <v>14744654.689999999</v>
      </c>
    </row>
    <row r="204" spans="1:4" x14ac:dyDescent="0.25">
      <c r="A204" s="143" t="s">
        <v>690</v>
      </c>
      <c r="B204" s="7" t="s">
        <v>118</v>
      </c>
      <c r="C204" s="161">
        <v>3058308.21</v>
      </c>
      <c r="D204" s="20">
        <v>3019255.49</v>
      </c>
    </row>
    <row r="205" spans="1:4" x14ac:dyDescent="0.25">
      <c r="A205" s="143" t="s">
        <v>691</v>
      </c>
      <c r="B205" s="7" t="s">
        <v>119</v>
      </c>
      <c r="C205" s="161">
        <v>4544798.8099999996</v>
      </c>
      <c r="D205" s="20">
        <v>4239697.84</v>
      </c>
    </row>
    <row r="206" spans="1:4" x14ac:dyDescent="0.25">
      <c r="A206" s="143" t="s">
        <v>692</v>
      </c>
      <c r="B206" s="7" t="s">
        <v>120</v>
      </c>
      <c r="C206" s="161">
        <v>7282899.04</v>
      </c>
      <c r="D206" s="20">
        <v>6099587.3099999996</v>
      </c>
    </row>
    <row r="207" spans="1:4" x14ac:dyDescent="0.25">
      <c r="A207" s="143" t="s">
        <v>693</v>
      </c>
      <c r="B207" s="6" t="s">
        <v>121</v>
      </c>
      <c r="C207" s="161">
        <v>54395</v>
      </c>
      <c r="D207" s="20">
        <v>54057</v>
      </c>
    </row>
    <row r="208" spans="1:4" x14ac:dyDescent="0.25">
      <c r="A208" s="143" t="s">
        <v>694</v>
      </c>
      <c r="B208" s="6" t="s">
        <v>122</v>
      </c>
      <c r="C208" s="161">
        <v>82279</v>
      </c>
      <c r="D208" s="20">
        <v>92549</v>
      </c>
    </row>
    <row r="209" spans="1:4" x14ac:dyDescent="0.25">
      <c r="A209" s="142" t="s">
        <v>695</v>
      </c>
      <c r="B209" s="13" t="s">
        <v>123</v>
      </c>
      <c r="C209" s="161">
        <v>27354869.73</v>
      </c>
      <c r="D209" s="20">
        <v>27369246.600000001</v>
      </c>
    </row>
    <row r="210" spans="1:4" x14ac:dyDescent="0.25">
      <c r="A210" s="143" t="s">
        <v>696</v>
      </c>
      <c r="B210" s="6" t="s">
        <v>124</v>
      </c>
      <c r="C210" s="161">
        <v>26636034.73</v>
      </c>
      <c r="D210" s="20">
        <v>26679803.600000001</v>
      </c>
    </row>
    <row r="211" spans="1:4" x14ac:dyDescent="0.25">
      <c r="A211" s="143" t="s">
        <v>697</v>
      </c>
      <c r="B211" s="6" t="s">
        <v>125</v>
      </c>
      <c r="C211" s="161">
        <v>542856</v>
      </c>
      <c r="D211" s="20">
        <v>565181</v>
      </c>
    </row>
    <row r="212" spans="1:4" x14ac:dyDescent="0.25">
      <c r="A212" s="143" t="s">
        <v>698</v>
      </c>
      <c r="B212" s="6" t="s">
        <v>126</v>
      </c>
      <c r="C212" s="161">
        <v>175979</v>
      </c>
      <c r="D212" s="20">
        <v>124262</v>
      </c>
    </row>
    <row r="213" spans="1:4" x14ac:dyDescent="0.25">
      <c r="A213" s="142" t="s">
        <v>699</v>
      </c>
      <c r="B213" s="13" t="s">
        <v>127</v>
      </c>
      <c r="C213" s="161">
        <v>38546671.75</v>
      </c>
      <c r="D213" s="20">
        <v>40359493.450000003</v>
      </c>
    </row>
    <row r="214" spans="1:4" x14ac:dyDescent="0.25">
      <c r="A214" s="143" t="s">
        <v>700</v>
      </c>
      <c r="B214" s="6" t="s">
        <v>128</v>
      </c>
      <c r="C214" s="161">
        <v>7754479</v>
      </c>
      <c r="D214" s="20">
        <v>8863038</v>
      </c>
    </row>
    <row r="215" spans="1:4" x14ac:dyDescent="0.25">
      <c r="A215" s="143" t="s">
        <v>1353</v>
      </c>
      <c r="B215" s="6" t="s">
        <v>1091</v>
      </c>
      <c r="C215" s="161">
        <v>439809</v>
      </c>
      <c r="D215" s="20">
        <v>455490</v>
      </c>
    </row>
    <row r="216" spans="1:4" x14ac:dyDescent="0.25">
      <c r="A216" s="143" t="s">
        <v>701</v>
      </c>
      <c r="B216" s="6" t="s">
        <v>1092</v>
      </c>
      <c r="C216" s="161">
        <v>0</v>
      </c>
      <c r="D216" s="20">
        <v>0</v>
      </c>
    </row>
    <row r="217" spans="1:4" x14ac:dyDescent="0.25">
      <c r="A217" s="143" t="s">
        <v>1354</v>
      </c>
      <c r="B217" s="6" t="s">
        <v>1093</v>
      </c>
      <c r="C217" s="161">
        <v>0</v>
      </c>
      <c r="D217" s="20">
        <v>0</v>
      </c>
    </row>
    <row r="218" spans="1:4" x14ac:dyDescent="0.25">
      <c r="A218" s="143" t="s">
        <v>702</v>
      </c>
      <c r="B218" s="6" t="s">
        <v>1094</v>
      </c>
      <c r="C218" s="161">
        <v>2486332</v>
      </c>
      <c r="D218" s="20">
        <v>2374126</v>
      </c>
    </row>
    <row r="219" spans="1:4" x14ac:dyDescent="0.25">
      <c r="A219" s="143" t="s">
        <v>1355</v>
      </c>
      <c r="B219" s="6" t="s">
        <v>1095</v>
      </c>
      <c r="C219" s="161">
        <v>260558</v>
      </c>
      <c r="D219" s="20">
        <v>346313</v>
      </c>
    </row>
    <row r="220" spans="1:4" x14ac:dyDescent="0.25">
      <c r="A220" s="143" t="s">
        <v>703</v>
      </c>
      <c r="B220" s="6" t="s">
        <v>1096</v>
      </c>
      <c r="C220" s="161">
        <v>3637345.09</v>
      </c>
      <c r="D220" s="20">
        <v>3388937.26</v>
      </c>
    </row>
    <row r="221" spans="1:4" x14ac:dyDescent="0.25">
      <c r="A221" s="142" t="s">
        <v>704</v>
      </c>
      <c r="B221" s="18" t="s">
        <v>1097</v>
      </c>
      <c r="C221" s="161">
        <v>14690691.720000001</v>
      </c>
      <c r="D221" s="20">
        <v>14598097.18</v>
      </c>
    </row>
    <row r="222" spans="1:4" x14ac:dyDescent="0.25">
      <c r="A222" s="143" t="s">
        <v>705</v>
      </c>
      <c r="B222" s="7" t="s">
        <v>1098</v>
      </c>
      <c r="C222" s="161">
        <v>0</v>
      </c>
      <c r="D222" s="20">
        <v>0</v>
      </c>
    </row>
    <row r="223" spans="1:4" x14ac:dyDescent="0.25">
      <c r="A223" s="143" t="s">
        <v>1356</v>
      </c>
      <c r="B223" s="7" t="s">
        <v>1099</v>
      </c>
      <c r="C223" s="161">
        <v>0</v>
      </c>
      <c r="D223" s="20">
        <v>0</v>
      </c>
    </row>
    <row r="224" spans="1:4" x14ac:dyDescent="0.25">
      <c r="A224" s="143" t="s">
        <v>706</v>
      </c>
      <c r="B224" s="7" t="s">
        <v>1100</v>
      </c>
      <c r="C224" s="161">
        <v>0</v>
      </c>
      <c r="D224" s="20">
        <v>0</v>
      </c>
    </row>
    <row r="225" spans="1:4" x14ac:dyDescent="0.25">
      <c r="A225" s="143" t="s">
        <v>1357</v>
      </c>
      <c r="B225" s="7" t="s">
        <v>1101</v>
      </c>
      <c r="C225" s="161">
        <v>0</v>
      </c>
      <c r="D225" s="20">
        <v>0</v>
      </c>
    </row>
    <row r="226" spans="1:4" x14ac:dyDescent="0.25">
      <c r="A226" s="143" t="s">
        <v>707</v>
      </c>
      <c r="B226" s="7" t="s">
        <v>1102</v>
      </c>
      <c r="C226" s="161">
        <v>10521080.140000001</v>
      </c>
      <c r="D226" s="20">
        <v>10585750.9</v>
      </c>
    </row>
    <row r="227" spans="1:4" x14ac:dyDescent="0.25">
      <c r="A227" s="143" t="s">
        <v>1358</v>
      </c>
      <c r="B227" s="7" t="s">
        <v>1103</v>
      </c>
      <c r="C227" s="161">
        <v>803591.95</v>
      </c>
      <c r="D227" s="20">
        <v>655975.65</v>
      </c>
    </row>
    <row r="228" spans="1:4" x14ac:dyDescent="0.25">
      <c r="A228" s="143" t="s">
        <v>708</v>
      </c>
      <c r="B228" s="7" t="s">
        <v>1104</v>
      </c>
      <c r="C228" s="161">
        <v>3366019.63</v>
      </c>
      <c r="D228" s="20">
        <v>3356370.63</v>
      </c>
    </row>
    <row r="229" spans="1:4" x14ac:dyDescent="0.25">
      <c r="A229" s="143" t="s">
        <v>1359</v>
      </c>
      <c r="B229" s="7" t="s">
        <v>1105</v>
      </c>
      <c r="C229" s="161">
        <v>0</v>
      </c>
      <c r="D229" s="20">
        <v>0</v>
      </c>
    </row>
    <row r="230" spans="1:4" x14ac:dyDescent="0.25">
      <c r="A230" s="143" t="s">
        <v>709</v>
      </c>
      <c r="B230" s="6" t="s">
        <v>1106</v>
      </c>
      <c r="C230" s="161">
        <v>9068821.3399999999</v>
      </c>
      <c r="D230" s="20">
        <v>10142477.609999999</v>
      </c>
    </row>
    <row r="231" spans="1:4" x14ac:dyDescent="0.25">
      <c r="A231" s="143" t="s">
        <v>1360</v>
      </c>
      <c r="B231" s="6" t="s">
        <v>1107</v>
      </c>
      <c r="C231" s="161">
        <v>208635.6</v>
      </c>
      <c r="D231" s="20">
        <v>191014.39999999999</v>
      </c>
    </row>
    <row r="232" spans="1:4" x14ac:dyDescent="0.25">
      <c r="A232" s="142" t="s">
        <v>710</v>
      </c>
      <c r="B232" s="13" t="s">
        <v>129</v>
      </c>
      <c r="C232" s="161">
        <v>288633.96000000002</v>
      </c>
      <c r="D232" s="20">
        <v>269666.92</v>
      </c>
    </row>
    <row r="233" spans="1:4" x14ac:dyDescent="0.25">
      <c r="A233" s="143" t="s">
        <v>711</v>
      </c>
      <c r="B233" s="6" t="s">
        <v>130</v>
      </c>
      <c r="C233" s="161">
        <v>287064</v>
      </c>
      <c r="D233" s="20">
        <v>260561</v>
      </c>
    </row>
    <row r="234" spans="1:4" x14ac:dyDescent="0.25">
      <c r="A234" s="143" t="s">
        <v>712</v>
      </c>
      <c r="B234" s="6" t="s">
        <v>131</v>
      </c>
      <c r="C234" s="161">
        <v>0</v>
      </c>
      <c r="D234" s="20">
        <v>0</v>
      </c>
    </row>
    <row r="235" spans="1:4" x14ac:dyDescent="0.25">
      <c r="A235" s="143" t="s">
        <v>713</v>
      </c>
      <c r="B235" s="6" t="s">
        <v>132</v>
      </c>
      <c r="C235" s="161">
        <v>0</v>
      </c>
      <c r="D235" s="20">
        <v>0</v>
      </c>
    </row>
    <row r="236" spans="1:4" x14ac:dyDescent="0.25">
      <c r="A236" s="143" t="s">
        <v>714</v>
      </c>
      <c r="B236" s="6" t="s">
        <v>133</v>
      </c>
      <c r="C236" s="161">
        <v>0</v>
      </c>
      <c r="D236" s="20">
        <v>0</v>
      </c>
    </row>
    <row r="237" spans="1:4" x14ac:dyDescent="0.25">
      <c r="A237" s="143" t="s">
        <v>715</v>
      </c>
      <c r="B237" s="6" t="s">
        <v>134</v>
      </c>
      <c r="C237" s="161">
        <v>1569.96</v>
      </c>
      <c r="D237" s="20">
        <v>9105.92</v>
      </c>
    </row>
    <row r="238" spans="1:4" x14ac:dyDescent="0.25">
      <c r="A238" s="142" t="s">
        <v>716</v>
      </c>
      <c r="B238" s="13" t="s">
        <v>135</v>
      </c>
      <c r="C238" s="161">
        <v>1955535.4200000002</v>
      </c>
      <c r="D238" s="20">
        <v>1600351.94</v>
      </c>
    </row>
    <row r="239" spans="1:4" x14ac:dyDescent="0.25">
      <c r="A239" s="143" t="s">
        <v>717</v>
      </c>
      <c r="B239" s="6" t="s">
        <v>136</v>
      </c>
      <c r="C239" s="161">
        <v>84533.09</v>
      </c>
      <c r="D239" s="20">
        <v>135888.23000000001</v>
      </c>
    </row>
    <row r="240" spans="1:4" x14ac:dyDescent="0.25">
      <c r="A240" s="143" t="s">
        <v>718</v>
      </c>
      <c r="B240" s="6" t="s">
        <v>137</v>
      </c>
      <c r="C240" s="161">
        <v>0</v>
      </c>
      <c r="D240" s="20">
        <v>0</v>
      </c>
    </row>
    <row r="241" spans="1:4" x14ac:dyDescent="0.25">
      <c r="A241" s="143" t="s">
        <v>719</v>
      </c>
      <c r="B241" s="6" t="s">
        <v>138</v>
      </c>
      <c r="C241" s="161">
        <v>0</v>
      </c>
      <c r="D241" s="20">
        <v>0</v>
      </c>
    </row>
    <row r="242" spans="1:4" x14ac:dyDescent="0.25">
      <c r="A242" s="143" t="s">
        <v>720</v>
      </c>
      <c r="B242" s="6" t="s">
        <v>139</v>
      </c>
      <c r="C242" s="161">
        <v>1871002.33</v>
      </c>
      <c r="D242" s="20">
        <v>1464463.71</v>
      </c>
    </row>
    <row r="243" spans="1:4" x14ac:dyDescent="0.25">
      <c r="A243" s="142" t="s">
        <v>721</v>
      </c>
      <c r="B243" s="13" t="s">
        <v>140</v>
      </c>
      <c r="C243" s="161">
        <v>1105790.3799999999</v>
      </c>
      <c r="D243" s="20">
        <v>1056326.07</v>
      </c>
    </row>
    <row r="244" spans="1:4" x14ac:dyDescent="0.25">
      <c r="A244" s="143" t="s">
        <v>722</v>
      </c>
      <c r="B244" s="6" t="s">
        <v>141</v>
      </c>
      <c r="C244" s="161">
        <v>0</v>
      </c>
      <c r="D244" s="20">
        <v>0</v>
      </c>
    </row>
    <row r="245" spans="1:4" x14ac:dyDescent="0.25">
      <c r="A245" s="143" t="s">
        <v>723</v>
      </c>
      <c r="B245" s="6" t="s">
        <v>142</v>
      </c>
      <c r="C245" s="161">
        <v>0</v>
      </c>
      <c r="D245" s="20">
        <v>0</v>
      </c>
    </row>
    <row r="246" spans="1:4" x14ac:dyDescent="0.25">
      <c r="A246" s="143" t="s">
        <v>724</v>
      </c>
      <c r="B246" s="6" t="s">
        <v>143</v>
      </c>
      <c r="C246" s="161">
        <v>0</v>
      </c>
      <c r="D246" s="20">
        <v>0</v>
      </c>
    </row>
    <row r="247" spans="1:4" x14ac:dyDescent="0.25">
      <c r="A247" s="143" t="s">
        <v>725</v>
      </c>
      <c r="B247" s="6" t="s">
        <v>144</v>
      </c>
      <c r="C247" s="161">
        <v>1105790.3799999999</v>
      </c>
      <c r="D247" s="20">
        <v>1056326.07</v>
      </c>
    </row>
    <row r="248" spans="1:4" x14ac:dyDescent="0.25">
      <c r="A248" s="142" t="s">
        <v>726</v>
      </c>
      <c r="B248" s="13" t="s">
        <v>145</v>
      </c>
      <c r="C248" s="161">
        <v>90866454.200000003</v>
      </c>
      <c r="D248" s="20">
        <v>93645933.210000008</v>
      </c>
    </row>
    <row r="249" spans="1:4" x14ac:dyDescent="0.25">
      <c r="A249" s="143" t="s">
        <v>727</v>
      </c>
      <c r="B249" s="6" t="s">
        <v>146</v>
      </c>
      <c r="C249" s="161">
        <v>27976626</v>
      </c>
      <c r="D249" s="20">
        <v>31890236</v>
      </c>
    </row>
    <row r="250" spans="1:4" x14ac:dyDescent="0.25">
      <c r="A250" s="143" t="s">
        <v>728</v>
      </c>
      <c r="B250" s="6" t="s">
        <v>147</v>
      </c>
      <c r="C250" s="161">
        <v>0</v>
      </c>
      <c r="D250" s="20">
        <v>0</v>
      </c>
    </row>
    <row r="251" spans="1:4" x14ac:dyDescent="0.25">
      <c r="A251" s="143" t="s">
        <v>729</v>
      </c>
      <c r="B251" s="6" t="s">
        <v>148</v>
      </c>
      <c r="C251" s="161">
        <v>16545086</v>
      </c>
      <c r="D251" s="20">
        <v>15177793</v>
      </c>
    </row>
    <row r="252" spans="1:4" x14ac:dyDescent="0.25">
      <c r="A252" s="142" t="s">
        <v>730</v>
      </c>
      <c r="B252" s="18" t="s">
        <v>149</v>
      </c>
      <c r="C252" s="161">
        <v>31497285.949999999</v>
      </c>
      <c r="D252" s="20">
        <v>31622019.149999999</v>
      </c>
    </row>
    <row r="253" spans="1:4" x14ac:dyDescent="0.25">
      <c r="A253" s="143" t="s">
        <v>731</v>
      </c>
      <c r="B253" s="7" t="s">
        <v>150</v>
      </c>
      <c r="C253" s="161">
        <v>0</v>
      </c>
      <c r="D253" s="20">
        <v>0</v>
      </c>
    </row>
    <row r="254" spans="1:4" x14ac:dyDescent="0.25">
      <c r="A254" s="143" t="s">
        <v>732</v>
      </c>
      <c r="B254" s="7" t="s">
        <v>151</v>
      </c>
      <c r="C254" s="161">
        <v>0</v>
      </c>
      <c r="D254" s="20">
        <v>0</v>
      </c>
    </row>
    <row r="255" spans="1:4" x14ac:dyDescent="0.25">
      <c r="A255" s="143" t="s">
        <v>733</v>
      </c>
      <c r="B255" s="7" t="s">
        <v>152</v>
      </c>
      <c r="C255" s="161">
        <v>31497285.949999999</v>
      </c>
      <c r="D255" s="20">
        <v>31622019.149999999</v>
      </c>
    </row>
    <row r="256" spans="1:4" x14ac:dyDescent="0.25">
      <c r="A256" s="143" t="s">
        <v>734</v>
      </c>
      <c r="B256" s="7" t="s">
        <v>153</v>
      </c>
      <c r="C256" s="161">
        <v>0</v>
      </c>
      <c r="D256" s="20">
        <v>0</v>
      </c>
    </row>
    <row r="257" spans="1:4" x14ac:dyDescent="0.25">
      <c r="A257" s="143" t="s">
        <v>735</v>
      </c>
      <c r="B257" s="6" t="s">
        <v>154</v>
      </c>
      <c r="C257" s="161">
        <v>14847456.25</v>
      </c>
      <c r="D257" s="20">
        <v>14955885.060000001</v>
      </c>
    </row>
    <row r="258" spans="1:4" x14ac:dyDescent="0.25">
      <c r="A258" s="142" t="s">
        <v>736</v>
      </c>
      <c r="B258" s="13" t="s">
        <v>155</v>
      </c>
      <c r="C258" s="161">
        <v>1558492.65</v>
      </c>
      <c r="D258" s="20">
        <v>1766709.94</v>
      </c>
    </row>
    <row r="259" spans="1:4" x14ac:dyDescent="0.25">
      <c r="A259" s="143" t="s">
        <v>737</v>
      </c>
      <c r="B259" s="6" t="s">
        <v>156</v>
      </c>
      <c r="C259" s="161">
        <v>0</v>
      </c>
      <c r="D259" s="20">
        <v>0</v>
      </c>
    </row>
    <row r="260" spans="1:4" x14ac:dyDescent="0.25">
      <c r="A260" s="143" t="s">
        <v>738</v>
      </c>
      <c r="B260" s="6" t="s">
        <v>157</v>
      </c>
      <c r="C260" s="161">
        <v>0</v>
      </c>
      <c r="D260" s="20">
        <v>0</v>
      </c>
    </row>
    <row r="261" spans="1:4" x14ac:dyDescent="0.25">
      <c r="A261" s="143" t="s">
        <v>739</v>
      </c>
      <c r="B261" s="6" t="s">
        <v>158</v>
      </c>
      <c r="C261" s="161">
        <v>0</v>
      </c>
      <c r="D261" s="20">
        <v>0</v>
      </c>
    </row>
    <row r="262" spans="1:4" x14ac:dyDescent="0.25">
      <c r="A262" s="143" t="s">
        <v>740</v>
      </c>
      <c r="B262" s="6" t="s">
        <v>159</v>
      </c>
      <c r="C262" s="161">
        <v>1527851.13</v>
      </c>
      <c r="D262" s="20">
        <v>1747689.64</v>
      </c>
    </row>
    <row r="263" spans="1:4" x14ac:dyDescent="0.25">
      <c r="A263" s="143" t="s">
        <v>741</v>
      </c>
      <c r="B263" s="6" t="s">
        <v>160</v>
      </c>
      <c r="C263" s="161">
        <v>30641.52</v>
      </c>
      <c r="D263" s="20">
        <v>19020.3</v>
      </c>
    </row>
    <row r="264" spans="1:4" x14ac:dyDescent="0.25">
      <c r="A264" s="142" t="s">
        <v>742</v>
      </c>
      <c r="B264" s="13" t="s">
        <v>161</v>
      </c>
      <c r="C264" s="161">
        <v>10599310.34</v>
      </c>
      <c r="D264" s="20">
        <v>12308575</v>
      </c>
    </row>
    <row r="265" spans="1:4" x14ac:dyDescent="0.25">
      <c r="A265" s="143" t="s">
        <v>743</v>
      </c>
      <c r="B265" s="6" t="s">
        <v>162</v>
      </c>
      <c r="C265" s="161">
        <v>8123663</v>
      </c>
      <c r="D265" s="20">
        <v>9318865</v>
      </c>
    </row>
    <row r="266" spans="1:4" x14ac:dyDescent="0.25">
      <c r="A266" s="143" t="s">
        <v>744</v>
      </c>
      <c r="B266" s="6" t="s">
        <v>163</v>
      </c>
      <c r="C266" s="161">
        <v>0</v>
      </c>
      <c r="D266" s="20">
        <v>0</v>
      </c>
    </row>
    <row r="267" spans="1:4" x14ac:dyDescent="0.25">
      <c r="A267" s="143" t="s">
        <v>745</v>
      </c>
      <c r="B267" s="6" t="s">
        <v>164</v>
      </c>
      <c r="C267" s="161">
        <v>2475454</v>
      </c>
      <c r="D267" s="20">
        <v>2989710</v>
      </c>
    </row>
    <row r="268" spans="1:4" x14ac:dyDescent="0.25">
      <c r="A268" s="143" t="s">
        <v>746</v>
      </c>
      <c r="B268" s="6" t="s">
        <v>165</v>
      </c>
      <c r="C268" s="161">
        <v>193.34</v>
      </c>
      <c r="D268" s="20">
        <v>0</v>
      </c>
    </row>
    <row r="269" spans="1:4" x14ac:dyDescent="0.25">
      <c r="A269" s="143" t="s">
        <v>747</v>
      </c>
      <c r="B269" s="6" t="s">
        <v>166</v>
      </c>
      <c r="C269" s="161">
        <v>0</v>
      </c>
      <c r="D269" s="20">
        <v>0</v>
      </c>
    </row>
    <row r="270" spans="1:4" x14ac:dyDescent="0.25">
      <c r="A270" s="143" t="s">
        <v>748</v>
      </c>
      <c r="B270" s="6" t="s">
        <v>167</v>
      </c>
      <c r="C270" s="161">
        <v>0</v>
      </c>
      <c r="D270" s="20">
        <v>0</v>
      </c>
    </row>
    <row r="271" spans="1:4" x14ac:dyDescent="0.25">
      <c r="A271" s="142" t="s">
        <v>749</v>
      </c>
      <c r="B271" s="13" t="s">
        <v>168</v>
      </c>
      <c r="C271" s="161">
        <v>570082</v>
      </c>
      <c r="D271" s="20">
        <v>628609</v>
      </c>
    </row>
    <row r="272" spans="1:4" x14ac:dyDescent="0.25">
      <c r="A272" s="143" t="s">
        <v>750</v>
      </c>
      <c r="B272" s="6" t="s">
        <v>169</v>
      </c>
      <c r="C272" s="161">
        <v>446955</v>
      </c>
      <c r="D272" s="20">
        <v>543055</v>
      </c>
    </row>
    <row r="273" spans="1:4" x14ac:dyDescent="0.25">
      <c r="A273" s="143" t="s">
        <v>751</v>
      </c>
      <c r="B273" s="6" t="s">
        <v>170</v>
      </c>
      <c r="C273" s="161">
        <v>0</v>
      </c>
      <c r="D273" s="20">
        <v>0</v>
      </c>
    </row>
    <row r="274" spans="1:4" x14ac:dyDescent="0.25">
      <c r="A274" s="143" t="s">
        <v>752</v>
      </c>
      <c r="B274" s="6" t="s">
        <v>171</v>
      </c>
      <c r="C274" s="161">
        <v>123127</v>
      </c>
      <c r="D274" s="20">
        <v>85554</v>
      </c>
    </row>
    <row r="275" spans="1:4" x14ac:dyDescent="0.25">
      <c r="A275" s="143" t="s">
        <v>753</v>
      </c>
      <c r="B275" s="6" t="s">
        <v>172</v>
      </c>
      <c r="C275" s="161">
        <v>0</v>
      </c>
      <c r="D275" s="20">
        <v>0</v>
      </c>
    </row>
    <row r="276" spans="1:4" x14ac:dyDescent="0.25">
      <c r="A276" s="143" t="s">
        <v>754</v>
      </c>
      <c r="B276" s="6" t="s">
        <v>173</v>
      </c>
      <c r="C276" s="161">
        <v>0</v>
      </c>
      <c r="D276" s="20">
        <v>0</v>
      </c>
    </row>
    <row r="277" spans="1:4" x14ac:dyDescent="0.25">
      <c r="A277" s="142" t="s">
        <v>755</v>
      </c>
      <c r="B277" s="13" t="s">
        <v>174</v>
      </c>
      <c r="C277" s="161">
        <v>6323314.4900000002</v>
      </c>
      <c r="D277" s="20">
        <v>6854135.3600000003</v>
      </c>
    </row>
    <row r="278" spans="1:4" x14ac:dyDescent="0.25">
      <c r="A278" s="143" t="s">
        <v>756</v>
      </c>
      <c r="B278" s="6" t="s">
        <v>175</v>
      </c>
      <c r="C278" s="161">
        <v>136628</v>
      </c>
      <c r="D278" s="20">
        <v>153145</v>
      </c>
    </row>
    <row r="279" spans="1:4" x14ac:dyDescent="0.25">
      <c r="A279" s="143" t="s">
        <v>757</v>
      </c>
      <c r="B279" s="6" t="s">
        <v>176</v>
      </c>
      <c r="C279" s="161">
        <v>0</v>
      </c>
      <c r="D279" s="20">
        <v>0</v>
      </c>
    </row>
    <row r="280" spans="1:4" x14ac:dyDescent="0.25">
      <c r="A280" s="143" t="s">
        <v>758</v>
      </c>
      <c r="B280" s="6" t="s">
        <v>177</v>
      </c>
      <c r="C280" s="161">
        <v>239850</v>
      </c>
      <c r="D280" s="20">
        <v>347633</v>
      </c>
    </row>
    <row r="281" spans="1:4" x14ac:dyDescent="0.25">
      <c r="A281" s="143" t="s">
        <v>759</v>
      </c>
      <c r="B281" s="6" t="s">
        <v>178</v>
      </c>
      <c r="C281" s="161">
        <v>5946836.4900000002</v>
      </c>
      <c r="D281" s="20">
        <v>6353357.3600000003</v>
      </c>
    </row>
    <row r="282" spans="1:4" x14ac:dyDescent="0.25">
      <c r="A282" s="142" t="s">
        <v>760</v>
      </c>
      <c r="B282" s="13" t="s">
        <v>179</v>
      </c>
      <c r="C282" s="161">
        <v>46731024.180000007</v>
      </c>
      <c r="D282" s="20">
        <v>48346366.5</v>
      </c>
    </row>
    <row r="283" spans="1:4" x14ac:dyDescent="0.25">
      <c r="A283" s="142" t="s">
        <v>761</v>
      </c>
      <c r="B283" s="18" t="s">
        <v>180</v>
      </c>
      <c r="C283" s="161">
        <v>135268</v>
      </c>
      <c r="D283" s="20">
        <v>159720</v>
      </c>
    </row>
    <row r="284" spans="1:4" x14ac:dyDescent="0.25">
      <c r="A284" s="143" t="s">
        <v>1361</v>
      </c>
      <c r="B284" s="7" t="s">
        <v>1217</v>
      </c>
      <c r="C284" s="161">
        <v>378</v>
      </c>
      <c r="D284" s="20">
        <v>0</v>
      </c>
    </row>
    <row r="285" spans="1:4" x14ac:dyDescent="0.25">
      <c r="A285" s="143" t="s">
        <v>1279</v>
      </c>
      <c r="B285" s="7" t="s">
        <v>1218</v>
      </c>
      <c r="C285" s="161">
        <v>134890</v>
      </c>
      <c r="D285" s="20">
        <v>159720</v>
      </c>
    </row>
    <row r="286" spans="1:4" x14ac:dyDescent="0.25">
      <c r="A286" s="142" t="s">
        <v>762</v>
      </c>
      <c r="B286" s="18" t="s">
        <v>181</v>
      </c>
      <c r="C286" s="161">
        <v>18576582.260000002</v>
      </c>
      <c r="D286" s="20">
        <v>19746210.310000002</v>
      </c>
    </row>
    <row r="287" spans="1:4" x14ac:dyDescent="0.25">
      <c r="A287" s="143" t="s">
        <v>1280</v>
      </c>
      <c r="B287" s="7" t="s">
        <v>1219</v>
      </c>
      <c r="C287" s="161">
        <v>17457485.120000001</v>
      </c>
      <c r="D287" s="20">
        <v>18466561.600000001</v>
      </c>
    </row>
    <row r="288" spans="1:4" x14ac:dyDescent="0.25">
      <c r="A288" s="143" t="s">
        <v>1281</v>
      </c>
      <c r="B288" s="7" t="s">
        <v>1220</v>
      </c>
      <c r="C288" s="161">
        <v>0</v>
      </c>
      <c r="D288" s="20">
        <v>0</v>
      </c>
    </row>
    <row r="289" spans="1:4" x14ac:dyDescent="0.25">
      <c r="A289" s="143" t="s">
        <v>1282</v>
      </c>
      <c r="B289" s="7" t="s">
        <v>1221</v>
      </c>
      <c r="C289" s="161">
        <v>0</v>
      </c>
      <c r="D289" s="20">
        <v>0</v>
      </c>
    </row>
    <row r="290" spans="1:4" x14ac:dyDescent="0.25">
      <c r="A290" s="143" t="s">
        <v>1283</v>
      </c>
      <c r="B290" s="7" t="s">
        <v>1222</v>
      </c>
      <c r="C290" s="161">
        <v>557994</v>
      </c>
      <c r="D290" s="20">
        <v>677484</v>
      </c>
    </row>
    <row r="291" spans="1:4" x14ac:dyDescent="0.25">
      <c r="A291" s="143" t="s">
        <v>1284</v>
      </c>
      <c r="B291" s="7" t="s">
        <v>1223</v>
      </c>
      <c r="C291" s="161">
        <v>561103.14</v>
      </c>
      <c r="D291" s="20">
        <v>602164.71</v>
      </c>
    </row>
    <row r="292" spans="1:4" x14ac:dyDescent="0.25">
      <c r="A292" s="143" t="s">
        <v>763</v>
      </c>
      <c r="B292" s="6" t="s">
        <v>1108</v>
      </c>
      <c r="C292" s="161">
        <v>30736</v>
      </c>
      <c r="D292" s="20">
        <v>16269</v>
      </c>
    </row>
    <row r="293" spans="1:4" x14ac:dyDescent="0.25">
      <c r="A293" s="143" t="s">
        <v>764</v>
      </c>
      <c r="B293" s="6" t="s">
        <v>1109</v>
      </c>
      <c r="C293" s="161">
        <v>1755</v>
      </c>
      <c r="D293" s="20">
        <v>0</v>
      </c>
    </row>
    <row r="294" spans="1:4" x14ac:dyDescent="0.25">
      <c r="A294" s="142" t="s">
        <v>765</v>
      </c>
      <c r="B294" s="18" t="s">
        <v>1110</v>
      </c>
      <c r="C294" s="161">
        <v>27986682.920000002</v>
      </c>
      <c r="D294" s="20">
        <v>28424167.189999998</v>
      </c>
    </row>
    <row r="295" spans="1:4" x14ac:dyDescent="0.25">
      <c r="A295" s="143" t="s">
        <v>1285</v>
      </c>
      <c r="B295" s="7" t="s">
        <v>1224</v>
      </c>
      <c r="C295" s="161">
        <v>14857375.460000001</v>
      </c>
      <c r="D295" s="20">
        <v>14974881.51</v>
      </c>
    </row>
    <row r="296" spans="1:4" x14ac:dyDescent="0.25">
      <c r="A296" s="143" t="s">
        <v>1286</v>
      </c>
      <c r="B296" s="7" t="s">
        <v>1225</v>
      </c>
      <c r="C296" s="161">
        <v>7392801.8499999996</v>
      </c>
      <c r="D296" s="20">
        <v>7398947.1600000001</v>
      </c>
    </row>
    <row r="297" spans="1:4" x14ac:dyDescent="0.25">
      <c r="A297" s="143" t="s">
        <v>1287</v>
      </c>
      <c r="B297" s="7" t="s">
        <v>1226</v>
      </c>
      <c r="C297" s="161">
        <v>2527292.7799999998</v>
      </c>
      <c r="D297" s="20">
        <v>2722406.72</v>
      </c>
    </row>
    <row r="298" spans="1:4" x14ac:dyDescent="0.25">
      <c r="A298" s="143" t="s">
        <v>1288</v>
      </c>
      <c r="B298" s="7" t="s">
        <v>1227</v>
      </c>
      <c r="C298" s="161">
        <v>0</v>
      </c>
      <c r="D298" s="20">
        <v>0</v>
      </c>
    </row>
    <row r="299" spans="1:4" x14ac:dyDescent="0.25">
      <c r="A299" s="143" t="s">
        <v>1289</v>
      </c>
      <c r="B299" s="7" t="s">
        <v>1228</v>
      </c>
      <c r="C299" s="161">
        <v>3209212.83</v>
      </c>
      <c r="D299" s="20">
        <v>3327931.8</v>
      </c>
    </row>
    <row r="300" spans="1:4" x14ac:dyDescent="0.25">
      <c r="A300" s="143" t="s">
        <v>766</v>
      </c>
      <c r="B300" s="6" t="s">
        <v>1111</v>
      </c>
      <c r="C300" s="161">
        <v>0</v>
      </c>
      <c r="D300" s="20">
        <v>0</v>
      </c>
    </row>
    <row r="301" spans="1:4" x14ac:dyDescent="0.25">
      <c r="A301" s="142" t="s">
        <v>767</v>
      </c>
      <c r="B301" s="13" t="s">
        <v>182</v>
      </c>
      <c r="C301" s="161">
        <v>4348660.54</v>
      </c>
      <c r="D301" s="20">
        <v>4823717.6100000003</v>
      </c>
    </row>
    <row r="302" spans="1:4" x14ac:dyDescent="0.25">
      <c r="A302" s="143" t="s">
        <v>768</v>
      </c>
      <c r="B302" s="6" t="s">
        <v>183</v>
      </c>
      <c r="C302" s="161">
        <v>251071.21</v>
      </c>
      <c r="D302" s="20">
        <v>351252.65</v>
      </c>
    </row>
    <row r="303" spans="1:4" x14ac:dyDescent="0.25">
      <c r="A303" s="143" t="s">
        <v>769</v>
      </c>
      <c r="B303" s="6" t="s">
        <v>184</v>
      </c>
      <c r="C303" s="161">
        <v>3926814</v>
      </c>
      <c r="D303" s="20">
        <v>4272779.45</v>
      </c>
    </row>
    <row r="304" spans="1:4" x14ac:dyDescent="0.25">
      <c r="A304" s="143" t="s">
        <v>770</v>
      </c>
      <c r="B304" s="6" t="s">
        <v>185</v>
      </c>
      <c r="C304" s="161">
        <v>80422.850000000006</v>
      </c>
      <c r="D304" s="20">
        <v>116599.12</v>
      </c>
    </row>
    <row r="305" spans="1:4" x14ac:dyDescent="0.25">
      <c r="A305" s="143" t="s">
        <v>771</v>
      </c>
      <c r="B305" s="6" t="s">
        <v>186</v>
      </c>
      <c r="C305" s="161">
        <v>90352.48</v>
      </c>
      <c r="D305" s="20">
        <v>83086.39</v>
      </c>
    </row>
    <row r="306" spans="1:4" x14ac:dyDescent="0.25">
      <c r="A306" s="143" t="s">
        <v>772</v>
      </c>
      <c r="B306" s="6" t="s">
        <v>187</v>
      </c>
      <c r="C306" s="161">
        <v>0</v>
      </c>
      <c r="D306" s="20">
        <v>0</v>
      </c>
    </row>
    <row r="307" spans="1:4" x14ac:dyDescent="0.25">
      <c r="A307" s="143" t="s">
        <v>773</v>
      </c>
      <c r="B307" s="6" t="s">
        <v>188</v>
      </c>
      <c r="C307" s="161">
        <v>0</v>
      </c>
      <c r="D307" s="20">
        <v>0</v>
      </c>
    </row>
    <row r="308" spans="1:4" x14ac:dyDescent="0.25">
      <c r="A308" s="143" t="s">
        <v>774</v>
      </c>
      <c r="B308" s="6" t="s">
        <v>189</v>
      </c>
      <c r="C308" s="161">
        <v>0</v>
      </c>
      <c r="D308" s="20">
        <v>0</v>
      </c>
    </row>
    <row r="309" spans="1:4" x14ac:dyDescent="0.25">
      <c r="A309" s="142" t="s">
        <v>775</v>
      </c>
      <c r="B309" s="13" t="s">
        <v>190</v>
      </c>
      <c r="C309" s="161">
        <v>11583934.210000001</v>
      </c>
      <c r="D309" s="20">
        <v>10867478.959999999</v>
      </c>
    </row>
    <row r="310" spans="1:4" x14ac:dyDescent="0.25">
      <c r="A310" s="143" t="s">
        <v>776</v>
      </c>
      <c r="B310" s="6" t="s">
        <v>191</v>
      </c>
      <c r="C310" s="161">
        <v>377256</v>
      </c>
      <c r="D310" s="20">
        <v>371284</v>
      </c>
    </row>
    <row r="311" spans="1:4" x14ac:dyDescent="0.25">
      <c r="A311" s="143" t="s">
        <v>777</v>
      </c>
      <c r="B311" s="6" t="s">
        <v>192</v>
      </c>
      <c r="C311" s="161">
        <v>121.63</v>
      </c>
      <c r="D311" s="20">
        <v>45.51</v>
      </c>
    </row>
    <row r="312" spans="1:4" x14ac:dyDescent="0.25">
      <c r="A312" s="143" t="s">
        <v>778</v>
      </c>
      <c r="B312" s="6" t="s">
        <v>193</v>
      </c>
      <c r="C312" s="161">
        <v>0</v>
      </c>
      <c r="D312" s="20">
        <v>0</v>
      </c>
    </row>
    <row r="313" spans="1:4" x14ac:dyDescent="0.25">
      <c r="A313" s="143" t="s">
        <v>779</v>
      </c>
      <c r="B313" s="6" t="s">
        <v>194</v>
      </c>
      <c r="C313" s="161">
        <v>0</v>
      </c>
      <c r="D313" s="20">
        <v>0</v>
      </c>
    </row>
    <row r="314" spans="1:4" x14ac:dyDescent="0.25">
      <c r="A314" s="143" t="s">
        <v>780</v>
      </c>
      <c r="B314" s="6" t="s">
        <v>195</v>
      </c>
      <c r="C314" s="161">
        <v>10555822.689999999</v>
      </c>
      <c r="D314" s="20">
        <v>9878830.8699999992</v>
      </c>
    </row>
    <row r="315" spans="1:4" x14ac:dyDescent="0.25">
      <c r="A315" s="143" t="s">
        <v>781</v>
      </c>
      <c r="B315" s="6" t="s">
        <v>196</v>
      </c>
      <c r="C315" s="161">
        <v>0</v>
      </c>
      <c r="D315" s="20">
        <v>10645</v>
      </c>
    </row>
    <row r="316" spans="1:4" x14ac:dyDescent="0.25">
      <c r="A316" s="143" t="s">
        <v>1362</v>
      </c>
      <c r="B316" s="6" t="s">
        <v>1112</v>
      </c>
      <c r="C316" s="161">
        <v>650733.89</v>
      </c>
      <c r="D316" s="20">
        <v>606673.57999999996</v>
      </c>
    </row>
    <row r="317" spans="1:4" x14ac:dyDescent="0.25">
      <c r="A317" s="142" t="s">
        <v>782</v>
      </c>
      <c r="B317" s="13" t="s">
        <v>197</v>
      </c>
      <c r="C317" s="161">
        <v>8309404.54</v>
      </c>
      <c r="D317" s="20">
        <v>5639656.0099999998</v>
      </c>
    </row>
    <row r="318" spans="1:4" x14ac:dyDescent="0.25">
      <c r="A318" s="143" t="s">
        <v>783</v>
      </c>
      <c r="B318" s="6" t="s">
        <v>198</v>
      </c>
      <c r="C318" s="161">
        <v>116006.87</v>
      </c>
      <c r="D318" s="20">
        <v>221519.85</v>
      </c>
    </row>
    <row r="319" spans="1:4" x14ac:dyDescent="0.25">
      <c r="A319" s="143" t="s">
        <v>784</v>
      </c>
      <c r="B319" s="6" t="s">
        <v>199</v>
      </c>
      <c r="C319" s="161">
        <v>1312</v>
      </c>
      <c r="D319" s="20">
        <v>23064.400000000001</v>
      </c>
    </row>
    <row r="320" spans="1:4" x14ac:dyDescent="0.25">
      <c r="A320" s="142" t="s">
        <v>785</v>
      </c>
      <c r="B320" s="18" t="s">
        <v>200</v>
      </c>
      <c r="C320" s="161">
        <v>8184539.8000000007</v>
      </c>
      <c r="D320" s="20">
        <v>5387875.8399999999</v>
      </c>
    </row>
    <row r="321" spans="1:4" x14ac:dyDescent="0.25">
      <c r="A321" s="143" t="s">
        <v>786</v>
      </c>
      <c r="B321" s="7" t="s">
        <v>201</v>
      </c>
      <c r="C321" s="161">
        <v>1738681.99</v>
      </c>
      <c r="D321" s="20">
        <v>1081031.44</v>
      </c>
    </row>
    <row r="322" spans="1:4" x14ac:dyDescent="0.25">
      <c r="A322" s="143" t="s">
        <v>787</v>
      </c>
      <c r="B322" s="7" t="s">
        <v>202</v>
      </c>
      <c r="C322" s="161">
        <v>5083606.62</v>
      </c>
      <c r="D322" s="20">
        <v>4225856.4800000004</v>
      </c>
    </row>
    <row r="323" spans="1:4" x14ac:dyDescent="0.25">
      <c r="A323" s="143" t="s">
        <v>788</v>
      </c>
      <c r="B323" s="7" t="s">
        <v>203</v>
      </c>
      <c r="C323" s="161">
        <v>1307611.04</v>
      </c>
      <c r="D323" s="20">
        <v>6915</v>
      </c>
    </row>
    <row r="324" spans="1:4" x14ac:dyDescent="0.25">
      <c r="A324" s="143" t="s">
        <v>789</v>
      </c>
      <c r="B324" s="7" t="s">
        <v>204</v>
      </c>
      <c r="C324" s="161">
        <v>0</v>
      </c>
      <c r="D324" s="20">
        <v>0</v>
      </c>
    </row>
    <row r="325" spans="1:4" x14ac:dyDescent="0.25">
      <c r="A325" s="143" t="s">
        <v>790</v>
      </c>
      <c r="B325" s="7" t="s">
        <v>205</v>
      </c>
      <c r="C325" s="161">
        <v>35016.239999999998</v>
      </c>
      <c r="D325" s="20">
        <v>0</v>
      </c>
    </row>
    <row r="326" spans="1:4" x14ac:dyDescent="0.25">
      <c r="A326" s="143" t="s">
        <v>791</v>
      </c>
      <c r="B326" s="7" t="s">
        <v>206</v>
      </c>
      <c r="C326" s="161">
        <v>19623.91</v>
      </c>
      <c r="D326" s="20">
        <v>74072.92</v>
      </c>
    </row>
    <row r="327" spans="1:4" x14ac:dyDescent="0.25">
      <c r="A327" s="142" t="s">
        <v>792</v>
      </c>
      <c r="B327" s="18" t="s">
        <v>207</v>
      </c>
      <c r="C327" s="161">
        <v>7545.87</v>
      </c>
      <c r="D327" s="20">
        <v>7195.92</v>
      </c>
    </row>
    <row r="328" spans="1:4" x14ac:dyDescent="0.25">
      <c r="A328" s="143" t="s">
        <v>793</v>
      </c>
      <c r="B328" s="7" t="s">
        <v>208</v>
      </c>
      <c r="C328" s="161">
        <v>7545.87</v>
      </c>
      <c r="D328" s="20">
        <v>7195.92</v>
      </c>
    </row>
    <row r="329" spans="1:4" x14ac:dyDescent="0.25">
      <c r="A329" s="143" t="s">
        <v>794</v>
      </c>
      <c r="B329" s="7" t="s">
        <v>209</v>
      </c>
      <c r="C329" s="161">
        <v>0</v>
      </c>
      <c r="D329" s="20">
        <v>0</v>
      </c>
    </row>
    <row r="330" spans="1:4" x14ac:dyDescent="0.25">
      <c r="A330" s="143" t="s">
        <v>795</v>
      </c>
      <c r="B330" s="7" t="s">
        <v>210</v>
      </c>
      <c r="C330" s="161">
        <v>0</v>
      </c>
      <c r="D330" s="20">
        <v>0</v>
      </c>
    </row>
    <row r="331" spans="1:4" x14ac:dyDescent="0.25">
      <c r="A331" s="142" t="s">
        <v>796</v>
      </c>
      <c r="B331" s="13" t="s">
        <v>211</v>
      </c>
      <c r="C331" s="161">
        <v>9948213.2399999984</v>
      </c>
      <c r="D331" s="20">
        <v>9752303.6600000001</v>
      </c>
    </row>
    <row r="332" spans="1:4" x14ac:dyDescent="0.25">
      <c r="A332" s="143" t="s">
        <v>797</v>
      </c>
      <c r="B332" s="6" t="s">
        <v>212</v>
      </c>
      <c r="C332" s="161">
        <v>1897983.88</v>
      </c>
      <c r="D332" s="20">
        <v>1867541.08</v>
      </c>
    </row>
    <row r="333" spans="1:4" x14ac:dyDescent="0.25">
      <c r="A333" s="143" t="s">
        <v>798</v>
      </c>
      <c r="B333" s="6" t="s">
        <v>213</v>
      </c>
      <c r="C333" s="161">
        <v>6327.77</v>
      </c>
      <c r="D333" s="20">
        <v>23873.200000000001</v>
      </c>
    </row>
    <row r="334" spans="1:4" x14ac:dyDescent="0.25">
      <c r="A334" s="143" t="s">
        <v>799</v>
      </c>
      <c r="B334" s="6" t="s">
        <v>214</v>
      </c>
      <c r="C334" s="161">
        <v>67721.919999999998</v>
      </c>
      <c r="D334" s="20">
        <v>106747.23</v>
      </c>
    </row>
    <row r="335" spans="1:4" x14ac:dyDescent="0.25">
      <c r="A335" s="142" t="s">
        <v>800</v>
      </c>
      <c r="B335" s="18" t="s">
        <v>215</v>
      </c>
      <c r="C335" s="161">
        <v>7849556.6699999999</v>
      </c>
      <c r="D335" s="20">
        <v>7586345.1499999994</v>
      </c>
    </row>
    <row r="336" spans="1:4" x14ac:dyDescent="0.25">
      <c r="A336" s="143" t="s">
        <v>1290</v>
      </c>
      <c r="B336" s="7" t="s">
        <v>1229</v>
      </c>
      <c r="C336" s="161">
        <v>0</v>
      </c>
      <c r="D336" s="20">
        <v>0</v>
      </c>
    </row>
    <row r="337" spans="1:4" x14ac:dyDescent="0.25">
      <c r="A337" s="142" t="s">
        <v>1291</v>
      </c>
      <c r="B337" s="19" t="s">
        <v>1230</v>
      </c>
      <c r="C337" s="161">
        <v>1372687.94</v>
      </c>
      <c r="D337" s="20">
        <v>1303088.45</v>
      </c>
    </row>
    <row r="338" spans="1:4" x14ac:dyDescent="0.25">
      <c r="A338" s="143" t="s">
        <v>1292</v>
      </c>
      <c r="B338" s="8" t="s">
        <v>1231</v>
      </c>
      <c r="C338" s="161">
        <v>0</v>
      </c>
      <c r="D338" s="20">
        <v>0</v>
      </c>
    </row>
    <row r="339" spans="1:4" x14ac:dyDescent="0.25">
      <c r="A339" s="143" t="s">
        <v>1293</v>
      </c>
      <c r="B339" s="8" t="s">
        <v>1232</v>
      </c>
      <c r="C339" s="161">
        <v>1372687.94</v>
      </c>
      <c r="D339" s="20">
        <v>1303088.45</v>
      </c>
    </row>
    <row r="340" spans="1:4" x14ac:dyDescent="0.25">
      <c r="A340" s="143" t="s">
        <v>1294</v>
      </c>
      <c r="B340" s="7" t="s">
        <v>1233</v>
      </c>
      <c r="C340" s="161">
        <v>2181956.35</v>
      </c>
      <c r="D340" s="20">
        <v>2311906.2799999998</v>
      </c>
    </row>
    <row r="341" spans="1:4" x14ac:dyDescent="0.25">
      <c r="A341" s="143" t="s">
        <v>1295</v>
      </c>
      <c r="B341" s="7" t="s">
        <v>1234</v>
      </c>
      <c r="C341" s="161">
        <v>4294912.38</v>
      </c>
      <c r="D341" s="20">
        <v>3971350.42</v>
      </c>
    </row>
    <row r="342" spans="1:4" x14ac:dyDescent="0.25">
      <c r="A342" s="143" t="s">
        <v>801</v>
      </c>
      <c r="B342" s="6" t="s">
        <v>216</v>
      </c>
      <c r="C342" s="161">
        <v>126623</v>
      </c>
      <c r="D342" s="20">
        <v>167797</v>
      </c>
    </row>
    <row r="343" spans="1:4" x14ac:dyDescent="0.25">
      <c r="A343" s="143" t="s">
        <v>1363</v>
      </c>
      <c r="B343" s="6" t="s">
        <v>1113</v>
      </c>
      <c r="C343" s="161">
        <v>0</v>
      </c>
      <c r="D343" s="20">
        <v>0</v>
      </c>
    </row>
    <row r="344" spans="1:4" x14ac:dyDescent="0.25">
      <c r="A344" s="143" t="s">
        <v>1364</v>
      </c>
      <c r="B344" s="6" t="s">
        <v>1114</v>
      </c>
      <c r="C344" s="161">
        <v>0</v>
      </c>
      <c r="D344" s="20">
        <v>0</v>
      </c>
    </row>
    <row r="345" spans="1:4" x14ac:dyDescent="0.25">
      <c r="A345" s="143" t="s">
        <v>802</v>
      </c>
      <c r="B345" s="2" t="s">
        <v>1115</v>
      </c>
      <c r="C345" s="161">
        <v>0</v>
      </c>
      <c r="D345" s="20">
        <v>0</v>
      </c>
    </row>
    <row r="346" spans="1:4" x14ac:dyDescent="0.25">
      <c r="A346" s="142" t="s">
        <v>803</v>
      </c>
      <c r="B346" s="17" t="s">
        <v>217</v>
      </c>
      <c r="C346" s="161">
        <v>57719416.050000004</v>
      </c>
      <c r="D346" s="20">
        <v>48927393.779999994</v>
      </c>
    </row>
    <row r="347" spans="1:4" x14ac:dyDescent="0.25">
      <c r="A347" s="142" t="s">
        <v>804</v>
      </c>
      <c r="B347" s="13" t="s">
        <v>218</v>
      </c>
      <c r="C347" s="161">
        <v>56998486.880000003</v>
      </c>
      <c r="D347" s="20">
        <v>48270804.249999993</v>
      </c>
    </row>
    <row r="348" spans="1:4" x14ac:dyDescent="0.25">
      <c r="A348" s="143" t="s">
        <v>805</v>
      </c>
      <c r="B348" s="6" t="s">
        <v>219</v>
      </c>
      <c r="C348" s="161">
        <v>1697542.35</v>
      </c>
      <c r="D348" s="20">
        <v>1791906</v>
      </c>
    </row>
    <row r="349" spans="1:4" x14ac:dyDescent="0.25">
      <c r="A349" s="143" t="s">
        <v>806</v>
      </c>
      <c r="B349" s="6" t="s">
        <v>220</v>
      </c>
      <c r="C349" s="161">
        <v>5918773.7699999996</v>
      </c>
      <c r="D349" s="20">
        <v>5030682.05</v>
      </c>
    </row>
    <row r="350" spans="1:4" x14ac:dyDescent="0.25">
      <c r="A350" s="142" t="s">
        <v>807</v>
      </c>
      <c r="B350" s="18" t="s">
        <v>221</v>
      </c>
      <c r="C350" s="161">
        <v>3806677.82</v>
      </c>
      <c r="D350" s="20">
        <v>4071917.93</v>
      </c>
    </row>
    <row r="351" spans="1:4" x14ac:dyDescent="0.25">
      <c r="A351" s="143" t="s">
        <v>1365</v>
      </c>
      <c r="B351" s="7" t="s">
        <v>1235</v>
      </c>
      <c r="C351" s="161">
        <v>1214831.1499999999</v>
      </c>
      <c r="D351" s="20">
        <v>1253725.81</v>
      </c>
    </row>
    <row r="352" spans="1:4" x14ac:dyDescent="0.25">
      <c r="A352" s="143" t="s">
        <v>1366</v>
      </c>
      <c r="B352" s="7" t="s">
        <v>1236</v>
      </c>
      <c r="C352" s="161">
        <v>2591846.67</v>
      </c>
      <c r="D352" s="20">
        <v>2818192.12</v>
      </c>
    </row>
    <row r="353" spans="1:4" x14ac:dyDescent="0.25">
      <c r="A353" s="143" t="s">
        <v>808</v>
      </c>
      <c r="B353" s="6" t="s">
        <v>222</v>
      </c>
      <c r="C353" s="161">
        <v>28890479.489999998</v>
      </c>
      <c r="D353" s="20">
        <v>22632287.52</v>
      </c>
    </row>
    <row r="354" spans="1:4" x14ac:dyDescent="0.25">
      <c r="A354" s="143" t="s">
        <v>809</v>
      </c>
      <c r="B354" s="6" t="s">
        <v>223</v>
      </c>
      <c r="C354" s="161">
        <v>3582900.61</v>
      </c>
      <c r="D354" s="20">
        <v>4121774.73</v>
      </c>
    </row>
    <row r="355" spans="1:4" x14ac:dyDescent="0.25">
      <c r="A355" s="143" t="s">
        <v>810</v>
      </c>
      <c r="B355" s="6" t="s">
        <v>224</v>
      </c>
      <c r="C355" s="161">
        <v>641010.89</v>
      </c>
      <c r="D355" s="20">
        <v>380753.49</v>
      </c>
    </row>
    <row r="356" spans="1:4" x14ac:dyDescent="0.25">
      <c r="A356" s="143" t="s">
        <v>811</v>
      </c>
      <c r="B356" s="6" t="s">
        <v>225</v>
      </c>
      <c r="C356" s="161">
        <v>1662260.07</v>
      </c>
      <c r="D356" s="20">
        <v>1468759.18</v>
      </c>
    </row>
    <row r="357" spans="1:4" x14ac:dyDescent="0.25">
      <c r="A357" s="143" t="s">
        <v>812</v>
      </c>
      <c r="B357" s="6" t="s">
        <v>226</v>
      </c>
      <c r="C357" s="161">
        <v>621219.35</v>
      </c>
      <c r="D357" s="20">
        <v>588106.93999999994</v>
      </c>
    </row>
    <row r="358" spans="1:4" x14ac:dyDescent="0.25">
      <c r="A358" s="143" t="s">
        <v>813</v>
      </c>
      <c r="B358" s="6" t="s">
        <v>227</v>
      </c>
      <c r="C358" s="161">
        <v>38388.74</v>
      </c>
      <c r="D358" s="20">
        <v>25884.880000000001</v>
      </c>
    </row>
    <row r="359" spans="1:4" x14ac:dyDescent="0.25">
      <c r="A359" s="143" t="s">
        <v>814</v>
      </c>
      <c r="B359" s="6" t="s">
        <v>228</v>
      </c>
      <c r="C359" s="161">
        <v>101891.93</v>
      </c>
      <c r="D359" s="20">
        <v>75493.41</v>
      </c>
    </row>
    <row r="360" spans="1:4" x14ac:dyDescent="0.25">
      <c r="A360" s="142" t="s">
        <v>815</v>
      </c>
      <c r="B360" s="18" t="s">
        <v>229</v>
      </c>
      <c r="C360" s="161">
        <v>199457.72</v>
      </c>
      <c r="D360" s="20">
        <v>181821.46000000002</v>
      </c>
    </row>
    <row r="361" spans="1:4" x14ac:dyDescent="0.25">
      <c r="A361" s="143" t="s">
        <v>816</v>
      </c>
      <c r="B361" s="7" t="s">
        <v>230</v>
      </c>
      <c r="C361" s="161">
        <v>2765.16</v>
      </c>
      <c r="D361" s="20">
        <v>1599.14</v>
      </c>
    </row>
    <row r="362" spans="1:4" x14ac:dyDescent="0.25">
      <c r="A362" s="143" t="s">
        <v>817</v>
      </c>
      <c r="B362" s="7" t="s">
        <v>231</v>
      </c>
      <c r="C362" s="161">
        <v>196692.56</v>
      </c>
      <c r="D362" s="20">
        <v>180222.32</v>
      </c>
    </row>
    <row r="363" spans="1:4" x14ac:dyDescent="0.25">
      <c r="A363" s="142" t="s">
        <v>818</v>
      </c>
      <c r="B363" s="18" t="s">
        <v>232</v>
      </c>
      <c r="C363" s="161">
        <v>9837884.1400000006</v>
      </c>
      <c r="D363" s="20">
        <v>7901416.6600000001</v>
      </c>
    </row>
    <row r="364" spans="1:4" x14ac:dyDescent="0.25">
      <c r="A364" s="143" t="s">
        <v>819</v>
      </c>
      <c r="B364" s="7" t="s">
        <v>233</v>
      </c>
      <c r="C364" s="161">
        <v>120</v>
      </c>
      <c r="D364" s="20">
        <v>240</v>
      </c>
    </row>
    <row r="365" spans="1:4" x14ac:dyDescent="0.25">
      <c r="A365" s="143" t="s">
        <v>820</v>
      </c>
      <c r="B365" s="7" t="s">
        <v>234</v>
      </c>
      <c r="C365" s="161">
        <v>487.3</v>
      </c>
      <c r="D365" s="20">
        <v>0</v>
      </c>
    </row>
    <row r="366" spans="1:4" x14ac:dyDescent="0.25">
      <c r="A366" s="142" t="s">
        <v>821</v>
      </c>
      <c r="B366" s="19" t="s">
        <v>235</v>
      </c>
      <c r="C366" s="161">
        <v>9837276.8399999999</v>
      </c>
      <c r="D366" s="20">
        <v>7901176.6600000001</v>
      </c>
    </row>
    <row r="367" spans="1:4" x14ac:dyDescent="0.25">
      <c r="A367" s="143" t="s">
        <v>1296</v>
      </c>
      <c r="B367" s="8" t="s">
        <v>1237</v>
      </c>
      <c r="C367" s="161">
        <v>8100707.5300000003</v>
      </c>
      <c r="D367" s="20">
        <v>6728917.0099999998</v>
      </c>
    </row>
    <row r="368" spans="1:4" x14ac:dyDescent="0.25">
      <c r="A368" s="143" t="s">
        <v>1297</v>
      </c>
      <c r="B368" s="8" t="s">
        <v>1238</v>
      </c>
      <c r="C368" s="161">
        <v>1736569.31</v>
      </c>
      <c r="D368" s="20">
        <v>1172259.6499999999</v>
      </c>
    </row>
    <row r="369" spans="1:4" x14ac:dyDescent="0.25">
      <c r="A369" s="142" t="s">
        <v>822</v>
      </c>
      <c r="B369" s="13" t="s">
        <v>236</v>
      </c>
      <c r="C369" s="161">
        <v>521866.37</v>
      </c>
      <c r="D369" s="20">
        <v>405678.14</v>
      </c>
    </row>
    <row r="370" spans="1:4" x14ac:dyDescent="0.25">
      <c r="A370" s="143" t="s">
        <v>823</v>
      </c>
      <c r="B370" s="6" t="s">
        <v>237</v>
      </c>
      <c r="C370" s="161">
        <v>0</v>
      </c>
      <c r="D370" s="20">
        <v>0</v>
      </c>
    </row>
    <row r="371" spans="1:4" x14ac:dyDescent="0.25">
      <c r="A371" s="143" t="s">
        <v>824</v>
      </c>
      <c r="B371" s="6" t="s">
        <v>238</v>
      </c>
      <c r="C371" s="161">
        <v>0</v>
      </c>
      <c r="D371" s="20">
        <v>0</v>
      </c>
    </row>
    <row r="372" spans="1:4" x14ac:dyDescent="0.25">
      <c r="A372" s="142" t="s">
        <v>825</v>
      </c>
      <c r="B372" s="18" t="s">
        <v>239</v>
      </c>
      <c r="C372" s="161">
        <v>486211.86</v>
      </c>
      <c r="D372" s="20">
        <v>381112.43</v>
      </c>
    </row>
    <row r="373" spans="1:4" x14ac:dyDescent="0.25">
      <c r="A373" s="143" t="s">
        <v>826</v>
      </c>
      <c r="B373" s="7" t="s">
        <v>240</v>
      </c>
      <c r="C373" s="161">
        <v>425375.54</v>
      </c>
      <c r="D373" s="20">
        <v>350873.62</v>
      </c>
    </row>
    <row r="374" spans="1:4" x14ac:dyDescent="0.25">
      <c r="A374" s="143" t="s">
        <v>827</v>
      </c>
      <c r="B374" s="7" t="s">
        <v>241</v>
      </c>
      <c r="C374" s="161">
        <v>0</v>
      </c>
      <c r="D374" s="20">
        <v>0</v>
      </c>
    </row>
    <row r="375" spans="1:4" x14ac:dyDescent="0.25">
      <c r="A375" s="143" t="s">
        <v>828</v>
      </c>
      <c r="B375" s="7" t="s">
        <v>242</v>
      </c>
      <c r="C375" s="161">
        <v>0</v>
      </c>
      <c r="D375" s="20">
        <v>0</v>
      </c>
    </row>
    <row r="376" spans="1:4" x14ac:dyDescent="0.25">
      <c r="A376" s="143" t="s">
        <v>829</v>
      </c>
      <c r="B376" s="7" t="s">
        <v>243</v>
      </c>
      <c r="C376" s="161">
        <v>0</v>
      </c>
      <c r="D376" s="20">
        <v>0</v>
      </c>
    </row>
    <row r="377" spans="1:4" x14ac:dyDescent="0.25">
      <c r="A377" s="143" t="s">
        <v>830</v>
      </c>
      <c r="B377" s="7" t="s">
        <v>244</v>
      </c>
      <c r="C377" s="161">
        <v>60836.32</v>
      </c>
      <c r="D377" s="20">
        <v>30238.81</v>
      </c>
    </row>
    <row r="378" spans="1:4" x14ac:dyDescent="0.25">
      <c r="A378" s="143" t="s">
        <v>1367</v>
      </c>
      <c r="B378" s="7" t="s">
        <v>1116</v>
      </c>
      <c r="C378" s="161">
        <v>0</v>
      </c>
      <c r="D378" s="20">
        <v>0</v>
      </c>
    </row>
    <row r="379" spans="1:4" x14ac:dyDescent="0.25">
      <c r="A379" s="142" t="s">
        <v>831</v>
      </c>
      <c r="B379" s="18" t="s">
        <v>245</v>
      </c>
      <c r="C379" s="161">
        <v>35654.51</v>
      </c>
      <c r="D379" s="20">
        <v>24565.71</v>
      </c>
    </row>
    <row r="380" spans="1:4" x14ac:dyDescent="0.25">
      <c r="A380" s="143" t="s">
        <v>832</v>
      </c>
      <c r="B380" s="7" t="s">
        <v>246</v>
      </c>
      <c r="C380" s="161">
        <v>0</v>
      </c>
      <c r="D380" s="20">
        <v>0</v>
      </c>
    </row>
    <row r="381" spans="1:4" x14ac:dyDescent="0.25">
      <c r="A381" s="143" t="s">
        <v>833</v>
      </c>
      <c r="B381" s="7" t="s">
        <v>247</v>
      </c>
      <c r="C381" s="161">
        <v>35654.51</v>
      </c>
      <c r="D381" s="20">
        <v>24565.71</v>
      </c>
    </row>
    <row r="382" spans="1:4" x14ac:dyDescent="0.25">
      <c r="A382" s="143" t="s">
        <v>834</v>
      </c>
      <c r="B382" s="7" t="s">
        <v>248</v>
      </c>
      <c r="C382" s="161">
        <v>0</v>
      </c>
      <c r="D382" s="20">
        <v>0</v>
      </c>
    </row>
    <row r="383" spans="1:4" x14ac:dyDescent="0.25">
      <c r="A383" s="142" t="s">
        <v>835</v>
      </c>
      <c r="B383" s="13" t="s">
        <v>249</v>
      </c>
      <c r="C383" s="161">
        <v>199062.8</v>
      </c>
      <c r="D383" s="20">
        <v>250911.39</v>
      </c>
    </row>
    <row r="384" spans="1:4" x14ac:dyDescent="0.25">
      <c r="A384" s="143" t="s">
        <v>836</v>
      </c>
      <c r="B384" s="6" t="s">
        <v>250</v>
      </c>
      <c r="C384" s="161">
        <v>26716.47</v>
      </c>
      <c r="D384" s="20">
        <v>23129</v>
      </c>
    </row>
    <row r="385" spans="1:4" x14ac:dyDescent="0.25">
      <c r="A385" s="143" t="s">
        <v>837</v>
      </c>
      <c r="B385" s="6" t="s">
        <v>251</v>
      </c>
      <c r="C385" s="161">
        <v>172346.33</v>
      </c>
      <c r="D385" s="20">
        <v>227782.39</v>
      </c>
    </row>
    <row r="386" spans="1:4" x14ac:dyDescent="0.25">
      <c r="A386" s="142" t="s">
        <v>838</v>
      </c>
      <c r="B386" s="16" t="s">
        <v>252</v>
      </c>
      <c r="C386" s="161">
        <v>10152586.199999999</v>
      </c>
      <c r="D386" s="20">
        <v>9495990.9700000007</v>
      </c>
    </row>
    <row r="387" spans="1:4" x14ac:dyDescent="0.25">
      <c r="A387" s="143" t="s">
        <v>839</v>
      </c>
      <c r="B387" s="5" t="s">
        <v>253</v>
      </c>
      <c r="C387" s="161">
        <v>2612521.98</v>
      </c>
      <c r="D387" s="20">
        <v>2687505.07</v>
      </c>
    </row>
    <row r="388" spans="1:4" x14ac:dyDescent="0.25">
      <c r="A388" s="143" t="s">
        <v>840</v>
      </c>
      <c r="B388" s="5" t="s">
        <v>254</v>
      </c>
      <c r="C388" s="161">
        <v>11056.96</v>
      </c>
      <c r="D388" s="20">
        <v>25372</v>
      </c>
    </row>
    <row r="389" spans="1:4" x14ac:dyDescent="0.25">
      <c r="A389" s="143" t="s">
        <v>841</v>
      </c>
      <c r="B389" s="5" t="s">
        <v>255</v>
      </c>
      <c r="C389" s="161">
        <v>7231463.8700000001</v>
      </c>
      <c r="D389" s="20">
        <v>6436353.1200000001</v>
      </c>
    </row>
    <row r="390" spans="1:4" x14ac:dyDescent="0.25">
      <c r="A390" s="143" t="s">
        <v>842</v>
      </c>
      <c r="B390" s="5" t="s">
        <v>256</v>
      </c>
      <c r="C390" s="161">
        <v>41934.71</v>
      </c>
      <c r="D390" s="20">
        <v>59907.62</v>
      </c>
    </row>
    <row r="391" spans="1:4" x14ac:dyDescent="0.25">
      <c r="A391" s="143" t="s">
        <v>843</v>
      </c>
      <c r="B391" s="5" t="s">
        <v>257</v>
      </c>
      <c r="C391" s="161">
        <v>187348.18</v>
      </c>
      <c r="D391" s="20">
        <v>221145.12</v>
      </c>
    </row>
    <row r="392" spans="1:4" x14ac:dyDescent="0.25">
      <c r="A392" s="143" t="s">
        <v>844</v>
      </c>
      <c r="B392" s="5" t="s">
        <v>258</v>
      </c>
      <c r="C392" s="161">
        <v>68260.5</v>
      </c>
      <c r="D392" s="20">
        <v>65708.039999999994</v>
      </c>
    </row>
    <row r="393" spans="1:4" x14ac:dyDescent="0.25">
      <c r="A393" s="143" t="s">
        <v>845</v>
      </c>
      <c r="B393" s="5" t="s">
        <v>259</v>
      </c>
      <c r="C393" s="161">
        <v>0</v>
      </c>
      <c r="D393" s="20">
        <v>0</v>
      </c>
    </row>
    <row r="394" spans="1:4" x14ac:dyDescent="0.25">
      <c r="A394" s="142" t="s">
        <v>846</v>
      </c>
      <c r="B394" s="16" t="s">
        <v>260</v>
      </c>
      <c r="C394" s="161">
        <v>1955151.6900000002</v>
      </c>
      <c r="D394" s="20">
        <v>2599353.54</v>
      </c>
    </row>
    <row r="395" spans="1:4" x14ac:dyDescent="0.25">
      <c r="A395" s="143" t="s">
        <v>847</v>
      </c>
      <c r="B395" s="5" t="s">
        <v>261</v>
      </c>
      <c r="C395" s="161">
        <v>78889.31</v>
      </c>
      <c r="D395" s="20">
        <v>82599.38</v>
      </c>
    </row>
    <row r="396" spans="1:4" x14ac:dyDescent="0.25">
      <c r="A396" s="142" t="s">
        <v>848</v>
      </c>
      <c r="B396" s="17" t="s">
        <v>262</v>
      </c>
      <c r="C396" s="161">
        <v>1876262.3800000001</v>
      </c>
      <c r="D396" s="20">
        <v>2516754.16</v>
      </c>
    </row>
    <row r="397" spans="1:4" x14ac:dyDescent="0.25">
      <c r="A397" s="143" t="s">
        <v>849</v>
      </c>
      <c r="B397" s="2" t="s">
        <v>263</v>
      </c>
      <c r="C397" s="161">
        <v>1515077.58</v>
      </c>
      <c r="D397" s="20">
        <v>2320680.77</v>
      </c>
    </row>
    <row r="398" spans="1:4" x14ac:dyDescent="0.25">
      <c r="A398" s="143" t="s">
        <v>850</v>
      </c>
      <c r="B398" s="2" t="s">
        <v>264</v>
      </c>
      <c r="C398" s="161">
        <v>361184.8</v>
      </c>
      <c r="D398" s="20">
        <v>196073.39</v>
      </c>
    </row>
    <row r="399" spans="1:4" x14ac:dyDescent="0.25">
      <c r="A399" s="142" t="s">
        <v>851</v>
      </c>
      <c r="B399" s="17" t="s">
        <v>265</v>
      </c>
      <c r="C399" s="161">
        <v>0</v>
      </c>
      <c r="D399" s="20">
        <v>0</v>
      </c>
    </row>
    <row r="400" spans="1:4" x14ac:dyDescent="0.25">
      <c r="A400" s="143" t="s">
        <v>852</v>
      </c>
      <c r="B400" s="2" t="s">
        <v>266</v>
      </c>
      <c r="C400" s="161">
        <v>0</v>
      </c>
      <c r="D400" s="20">
        <v>0</v>
      </c>
    </row>
    <row r="401" spans="1:4" x14ac:dyDescent="0.25">
      <c r="A401" s="143" t="s">
        <v>853</v>
      </c>
      <c r="B401" s="2" t="s">
        <v>267</v>
      </c>
      <c r="C401" s="161">
        <v>0</v>
      </c>
      <c r="D401" s="20">
        <v>0</v>
      </c>
    </row>
    <row r="402" spans="1:4" x14ac:dyDescent="0.25">
      <c r="A402" s="143" t="s">
        <v>1368</v>
      </c>
      <c r="B402" s="5" t="s">
        <v>1117</v>
      </c>
      <c r="C402" s="161">
        <v>0</v>
      </c>
      <c r="D402" s="20">
        <v>0</v>
      </c>
    </row>
    <row r="403" spans="1:4" x14ac:dyDescent="0.25">
      <c r="A403" s="143" t="s">
        <v>854</v>
      </c>
      <c r="B403" s="5" t="s">
        <v>1118</v>
      </c>
      <c r="C403" s="161">
        <v>0</v>
      </c>
      <c r="D403" s="20">
        <v>0</v>
      </c>
    </row>
    <row r="404" spans="1:4" x14ac:dyDescent="0.25">
      <c r="A404" s="142" t="s">
        <v>855</v>
      </c>
      <c r="B404" s="16" t="s">
        <v>268</v>
      </c>
      <c r="C404" s="161">
        <v>166428316.13</v>
      </c>
      <c r="D404" s="20">
        <v>174809939.12</v>
      </c>
    </row>
    <row r="405" spans="1:4" x14ac:dyDescent="0.25">
      <c r="A405" s="142" t="s">
        <v>856</v>
      </c>
      <c r="B405" s="17" t="s">
        <v>269</v>
      </c>
      <c r="C405" s="161">
        <v>131660518.44999999</v>
      </c>
      <c r="D405" s="20">
        <v>136902644.33000001</v>
      </c>
    </row>
    <row r="406" spans="1:4" x14ac:dyDescent="0.25">
      <c r="A406" s="142" t="s">
        <v>857</v>
      </c>
      <c r="B406" s="13" t="s">
        <v>270</v>
      </c>
      <c r="C406" s="161">
        <v>55294265.899999999</v>
      </c>
      <c r="D406" s="20">
        <v>59149052.290000007</v>
      </c>
    </row>
    <row r="407" spans="1:4" x14ac:dyDescent="0.25">
      <c r="A407" s="142" t="s">
        <v>858</v>
      </c>
      <c r="B407" s="18" t="s">
        <v>271</v>
      </c>
      <c r="C407" s="161">
        <v>50361355.699999996</v>
      </c>
      <c r="D407" s="20">
        <v>52458685.340000004</v>
      </c>
    </row>
    <row r="408" spans="1:4" x14ac:dyDescent="0.25">
      <c r="A408" s="143" t="s">
        <v>859</v>
      </c>
      <c r="B408" s="7" t="s">
        <v>272</v>
      </c>
      <c r="C408" s="161">
        <v>48777102.979999997</v>
      </c>
      <c r="D408" s="20">
        <v>48872645.670000002</v>
      </c>
    </row>
    <row r="409" spans="1:4" x14ac:dyDescent="0.25">
      <c r="A409" s="143" t="s">
        <v>860</v>
      </c>
      <c r="B409" s="7" t="s">
        <v>273</v>
      </c>
      <c r="C409" s="161">
        <v>1584252.72</v>
      </c>
      <c r="D409" s="20">
        <v>3586039.67</v>
      </c>
    </row>
    <row r="410" spans="1:4" x14ac:dyDescent="0.25">
      <c r="A410" s="143" t="s">
        <v>861</v>
      </c>
      <c r="B410" s="7" t="s">
        <v>274</v>
      </c>
      <c r="C410" s="161">
        <v>0</v>
      </c>
      <c r="D410" s="20">
        <v>0</v>
      </c>
    </row>
    <row r="411" spans="1:4" x14ac:dyDescent="0.25">
      <c r="A411" s="142" t="s">
        <v>862</v>
      </c>
      <c r="B411" s="18" t="s">
        <v>275</v>
      </c>
      <c r="C411" s="161">
        <v>4932910.1999999993</v>
      </c>
      <c r="D411" s="20">
        <v>6690366.9500000002</v>
      </c>
    </row>
    <row r="412" spans="1:4" x14ac:dyDescent="0.25">
      <c r="A412" s="143" t="s">
        <v>863</v>
      </c>
      <c r="B412" s="7" t="s">
        <v>276</v>
      </c>
      <c r="C412" s="161">
        <v>4813682.6399999997</v>
      </c>
      <c r="D412" s="20">
        <v>6058067.75</v>
      </c>
    </row>
    <row r="413" spans="1:4" x14ac:dyDescent="0.25">
      <c r="A413" s="143" t="s">
        <v>864</v>
      </c>
      <c r="B413" s="7" t="s">
        <v>277</v>
      </c>
      <c r="C413" s="161">
        <v>119227.56</v>
      </c>
      <c r="D413" s="20">
        <v>632299.19999999995</v>
      </c>
    </row>
    <row r="414" spans="1:4" x14ac:dyDescent="0.25">
      <c r="A414" s="143" t="s">
        <v>865</v>
      </c>
      <c r="B414" s="7" t="s">
        <v>278</v>
      </c>
      <c r="C414" s="161">
        <v>0</v>
      </c>
      <c r="D414" s="20">
        <v>0</v>
      </c>
    </row>
    <row r="415" spans="1:4" x14ac:dyDescent="0.25">
      <c r="A415" s="142" t="s">
        <v>866</v>
      </c>
      <c r="B415" s="13" t="s">
        <v>279</v>
      </c>
      <c r="C415" s="161">
        <v>76366252.549999997</v>
      </c>
      <c r="D415" s="20">
        <v>77753592.040000007</v>
      </c>
    </row>
    <row r="416" spans="1:4" x14ac:dyDescent="0.25">
      <c r="A416" s="143" t="s">
        <v>867</v>
      </c>
      <c r="B416" s="6" t="s">
        <v>280</v>
      </c>
      <c r="C416" s="161">
        <v>74614913.829999998</v>
      </c>
      <c r="D416" s="20">
        <v>74961030.25</v>
      </c>
    </row>
    <row r="417" spans="1:4" x14ac:dyDescent="0.25">
      <c r="A417" s="143" t="s">
        <v>868</v>
      </c>
      <c r="B417" s="6" t="s">
        <v>281</v>
      </c>
      <c r="C417" s="161">
        <v>1751338.72</v>
      </c>
      <c r="D417" s="20">
        <v>2792561.79</v>
      </c>
    </row>
    <row r="418" spans="1:4" x14ac:dyDescent="0.25">
      <c r="A418" s="143" t="s">
        <v>869</v>
      </c>
      <c r="B418" s="6" t="s">
        <v>282</v>
      </c>
      <c r="C418" s="161">
        <v>0</v>
      </c>
      <c r="D418" s="20">
        <v>0</v>
      </c>
    </row>
    <row r="419" spans="1:4" x14ac:dyDescent="0.25">
      <c r="A419" s="142" t="s">
        <v>870</v>
      </c>
      <c r="B419" s="17" t="s">
        <v>283</v>
      </c>
      <c r="C419" s="161">
        <v>387475.07</v>
      </c>
      <c r="D419" s="20">
        <v>536282.84</v>
      </c>
    </row>
    <row r="420" spans="1:4" x14ac:dyDescent="0.25">
      <c r="A420" s="142" t="s">
        <v>871</v>
      </c>
      <c r="B420" s="13" t="s">
        <v>284</v>
      </c>
      <c r="C420" s="161">
        <v>387475.07</v>
      </c>
      <c r="D420" s="20">
        <v>536282.84</v>
      </c>
    </row>
    <row r="421" spans="1:4" x14ac:dyDescent="0.25">
      <c r="A421" s="143" t="s">
        <v>872</v>
      </c>
      <c r="B421" s="6" t="s">
        <v>285</v>
      </c>
      <c r="C421" s="161">
        <v>387284.5</v>
      </c>
      <c r="D421" s="20">
        <v>536070.68999999994</v>
      </c>
    </row>
    <row r="422" spans="1:4" x14ac:dyDescent="0.25">
      <c r="A422" s="143" t="s">
        <v>873</v>
      </c>
      <c r="B422" s="6" t="s">
        <v>286</v>
      </c>
      <c r="C422" s="161">
        <v>190.57</v>
      </c>
      <c r="D422" s="20">
        <v>212.15</v>
      </c>
    </row>
    <row r="423" spans="1:4" x14ac:dyDescent="0.25">
      <c r="A423" s="143" t="s">
        <v>874</v>
      </c>
      <c r="B423" s="6" t="s">
        <v>287</v>
      </c>
      <c r="C423" s="161">
        <v>0</v>
      </c>
      <c r="D423" s="20">
        <v>0</v>
      </c>
    </row>
    <row r="424" spans="1:4" x14ac:dyDescent="0.25">
      <c r="A424" s="142" t="s">
        <v>875</v>
      </c>
      <c r="B424" s="13" t="s">
        <v>288</v>
      </c>
      <c r="C424" s="161">
        <v>0</v>
      </c>
      <c r="D424" s="20">
        <v>0</v>
      </c>
    </row>
    <row r="425" spans="1:4" x14ac:dyDescent="0.25">
      <c r="A425" s="143" t="s">
        <v>876</v>
      </c>
      <c r="B425" s="6" t="s">
        <v>289</v>
      </c>
      <c r="C425" s="161">
        <v>0</v>
      </c>
      <c r="D425" s="20">
        <v>0</v>
      </c>
    </row>
    <row r="426" spans="1:4" x14ac:dyDescent="0.25">
      <c r="A426" s="143" t="s">
        <v>877</v>
      </c>
      <c r="B426" s="6" t="s">
        <v>290</v>
      </c>
      <c r="C426" s="161">
        <v>0</v>
      </c>
      <c r="D426" s="20">
        <v>0</v>
      </c>
    </row>
    <row r="427" spans="1:4" x14ac:dyDescent="0.25">
      <c r="A427" s="143" t="s">
        <v>878</v>
      </c>
      <c r="B427" s="6" t="s">
        <v>291</v>
      </c>
      <c r="C427" s="161">
        <v>0</v>
      </c>
      <c r="D427" s="20">
        <v>0</v>
      </c>
    </row>
    <row r="428" spans="1:4" x14ac:dyDescent="0.25">
      <c r="A428" s="142" t="s">
        <v>879</v>
      </c>
      <c r="B428" s="17" t="s">
        <v>292</v>
      </c>
      <c r="C428" s="161">
        <v>22723757.109999999</v>
      </c>
      <c r="D428" s="20">
        <v>25034086.43</v>
      </c>
    </row>
    <row r="429" spans="1:4" x14ac:dyDescent="0.25">
      <c r="A429" s="142" t="s">
        <v>880</v>
      </c>
      <c r="B429" s="13" t="s">
        <v>293</v>
      </c>
      <c r="C429" s="161">
        <v>324278.38</v>
      </c>
      <c r="D429" s="20">
        <v>348953.37</v>
      </c>
    </row>
    <row r="430" spans="1:4" x14ac:dyDescent="0.25">
      <c r="A430" s="143" t="s">
        <v>881</v>
      </c>
      <c r="B430" s="6" t="s">
        <v>294</v>
      </c>
      <c r="C430" s="161">
        <v>324278.38</v>
      </c>
      <c r="D430" s="20">
        <v>348953.37</v>
      </c>
    </row>
    <row r="431" spans="1:4" x14ac:dyDescent="0.25">
      <c r="A431" s="143" t="s">
        <v>882</v>
      </c>
      <c r="B431" s="6" t="s">
        <v>295</v>
      </c>
      <c r="C431" s="161">
        <v>0</v>
      </c>
      <c r="D431" s="20">
        <v>0</v>
      </c>
    </row>
    <row r="432" spans="1:4" x14ac:dyDescent="0.25">
      <c r="A432" s="143" t="s">
        <v>883</v>
      </c>
      <c r="B432" s="6" t="s">
        <v>296</v>
      </c>
      <c r="C432" s="161">
        <v>0</v>
      </c>
      <c r="D432" s="20">
        <v>0</v>
      </c>
    </row>
    <row r="433" spans="1:4" x14ac:dyDescent="0.25">
      <c r="A433" s="142" t="s">
        <v>884</v>
      </c>
      <c r="B433" s="13" t="s">
        <v>297</v>
      </c>
      <c r="C433" s="161">
        <v>22399478.73</v>
      </c>
      <c r="D433" s="20">
        <v>24685133.059999999</v>
      </c>
    </row>
    <row r="434" spans="1:4" x14ac:dyDescent="0.25">
      <c r="A434" s="143" t="s">
        <v>885</v>
      </c>
      <c r="B434" s="6" t="s">
        <v>298</v>
      </c>
      <c r="C434" s="161">
        <v>21576197.190000001</v>
      </c>
      <c r="D434" s="20">
        <v>24101492.129999999</v>
      </c>
    </row>
    <row r="435" spans="1:4" x14ac:dyDescent="0.25">
      <c r="A435" s="143" t="s">
        <v>886</v>
      </c>
      <c r="B435" s="6" t="s">
        <v>299</v>
      </c>
      <c r="C435" s="161">
        <v>823281.54</v>
      </c>
      <c r="D435" s="20">
        <v>583640.93000000005</v>
      </c>
    </row>
    <row r="436" spans="1:4" x14ac:dyDescent="0.25">
      <c r="A436" s="143" t="s">
        <v>887</v>
      </c>
      <c r="B436" s="6" t="s">
        <v>300</v>
      </c>
      <c r="C436" s="161">
        <v>0</v>
      </c>
      <c r="D436" s="20">
        <v>0</v>
      </c>
    </row>
    <row r="437" spans="1:4" x14ac:dyDescent="0.25">
      <c r="A437" s="142" t="s">
        <v>888</v>
      </c>
      <c r="B437" s="17" t="s">
        <v>301</v>
      </c>
      <c r="C437" s="161">
        <v>11656565.5</v>
      </c>
      <c r="D437" s="20">
        <v>12336925.52</v>
      </c>
    </row>
    <row r="438" spans="1:4" x14ac:dyDescent="0.25">
      <c r="A438" s="142" t="s">
        <v>889</v>
      </c>
      <c r="B438" s="13" t="s">
        <v>302</v>
      </c>
      <c r="C438" s="161">
        <v>1031709.83</v>
      </c>
      <c r="D438" s="20">
        <v>870076.41</v>
      </c>
    </row>
    <row r="439" spans="1:4" x14ac:dyDescent="0.25">
      <c r="A439" s="143" t="s">
        <v>890</v>
      </c>
      <c r="B439" s="6" t="s">
        <v>303</v>
      </c>
      <c r="C439" s="161">
        <v>1031709.83</v>
      </c>
      <c r="D439" s="20">
        <v>870076.41</v>
      </c>
    </row>
    <row r="440" spans="1:4" x14ac:dyDescent="0.25">
      <c r="A440" s="143" t="s">
        <v>891</v>
      </c>
      <c r="B440" s="6" t="s">
        <v>304</v>
      </c>
      <c r="C440" s="161">
        <v>0</v>
      </c>
      <c r="D440" s="20">
        <v>0</v>
      </c>
    </row>
    <row r="441" spans="1:4" x14ac:dyDescent="0.25">
      <c r="A441" s="143" t="s">
        <v>892</v>
      </c>
      <c r="B441" s="6" t="s">
        <v>305</v>
      </c>
      <c r="C441" s="161">
        <v>0</v>
      </c>
      <c r="D441" s="20">
        <v>0</v>
      </c>
    </row>
    <row r="442" spans="1:4" x14ac:dyDescent="0.25">
      <c r="A442" s="142" t="s">
        <v>893</v>
      </c>
      <c r="B442" s="13" t="s">
        <v>306</v>
      </c>
      <c r="C442" s="161">
        <v>10624855.67</v>
      </c>
      <c r="D442" s="20">
        <v>11466849.109999999</v>
      </c>
    </row>
    <row r="443" spans="1:4" x14ac:dyDescent="0.25">
      <c r="A443" s="143" t="s">
        <v>894</v>
      </c>
      <c r="B443" s="6" t="s">
        <v>307</v>
      </c>
      <c r="C443" s="161">
        <v>9424086.5</v>
      </c>
      <c r="D443" s="20">
        <v>10953941.699999999</v>
      </c>
    </row>
    <row r="444" spans="1:4" x14ac:dyDescent="0.25">
      <c r="A444" s="143" t="s">
        <v>895</v>
      </c>
      <c r="B444" s="6" t="s">
        <v>308</v>
      </c>
      <c r="C444" s="161">
        <v>1200769.17</v>
      </c>
      <c r="D444" s="20">
        <v>512907.41</v>
      </c>
    </row>
    <row r="445" spans="1:4" x14ac:dyDescent="0.25">
      <c r="A445" s="143" t="s">
        <v>896</v>
      </c>
      <c r="B445" s="6" t="s">
        <v>309</v>
      </c>
      <c r="C445" s="161">
        <v>0</v>
      </c>
      <c r="D445" s="20">
        <v>0</v>
      </c>
    </row>
    <row r="446" spans="1:4" x14ac:dyDescent="0.25">
      <c r="A446" s="142" t="s">
        <v>897</v>
      </c>
      <c r="B446" s="16" t="s">
        <v>310</v>
      </c>
      <c r="C446" s="161">
        <v>2794435.25</v>
      </c>
      <c r="D446" s="20">
        <v>4093642.1999999997</v>
      </c>
    </row>
    <row r="447" spans="1:4" x14ac:dyDescent="0.25">
      <c r="A447" s="143" t="s">
        <v>898</v>
      </c>
      <c r="B447" s="5" t="s">
        <v>311</v>
      </c>
      <c r="C447" s="161">
        <v>1831834.97</v>
      </c>
      <c r="D447" s="20">
        <v>1865585.19</v>
      </c>
    </row>
    <row r="448" spans="1:4" x14ac:dyDescent="0.25">
      <c r="A448" s="143" t="s">
        <v>899</v>
      </c>
      <c r="B448" s="5" t="s">
        <v>312</v>
      </c>
      <c r="C448" s="161">
        <v>0</v>
      </c>
      <c r="D448" s="20">
        <v>0</v>
      </c>
    </row>
    <row r="449" spans="1:4" x14ac:dyDescent="0.25">
      <c r="A449" s="142" t="s">
        <v>900</v>
      </c>
      <c r="B449" s="17" t="s">
        <v>313</v>
      </c>
      <c r="C449" s="161">
        <v>962600.28</v>
      </c>
      <c r="D449" s="20">
        <v>2228057.0099999998</v>
      </c>
    </row>
    <row r="450" spans="1:4" x14ac:dyDescent="0.25">
      <c r="A450" s="143" t="s">
        <v>901</v>
      </c>
      <c r="B450" s="2" t="s">
        <v>314</v>
      </c>
      <c r="C450" s="161">
        <v>713738.73</v>
      </c>
      <c r="D450" s="20">
        <v>760882.07</v>
      </c>
    </row>
    <row r="451" spans="1:4" x14ac:dyDescent="0.25">
      <c r="A451" s="143" t="s">
        <v>902</v>
      </c>
      <c r="B451" s="2" t="s">
        <v>315</v>
      </c>
      <c r="C451" s="161">
        <v>248861.55</v>
      </c>
      <c r="D451" s="20">
        <v>1466480.06</v>
      </c>
    </row>
    <row r="452" spans="1:4" x14ac:dyDescent="0.25">
      <c r="A452" s="143" t="s">
        <v>1369</v>
      </c>
      <c r="B452" s="2" t="s">
        <v>1119</v>
      </c>
      <c r="C452" s="161">
        <v>0</v>
      </c>
      <c r="D452" s="20">
        <v>0</v>
      </c>
    </row>
    <row r="453" spans="1:4" x14ac:dyDescent="0.25">
      <c r="A453" s="143" t="s">
        <v>1370</v>
      </c>
      <c r="B453" s="2" t="s">
        <v>1120</v>
      </c>
      <c r="C453" s="161">
        <v>0</v>
      </c>
      <c r="D453" s="20">
        <v>694.88</v>
      </c>
    </row>
    <row r="454" spans="1:4" x14ac:dyDescent="0.25">
      <c r="A454" s="142" t="s">
        <v>903</v>
      </c>
      <c r="B454" s="16" t="s">
        <v>316</v>
      </c>
      <c r="C454" s="161">
        <v>16992379.140000001</v>
      </c>
      <c r="D454" s="20">
        <v>17217603.590000004</v>
      </c>
    </row>
    <row r="455" spans="1:4" x14ac:dyDescent="0.25">
      <c r="A455" s="142" t="s">
        <v>904</v>
      </c>
      <c r="B455" s="17" t="s">
        <v>317</v>
      </c>
      <c r="C455" s="161">
        <v>442801.26</v>
      </c>
      <c r="D455" s="20">
        <v>497397.12</v>
      </c>
    </row>
    <row r="456" spans="1:4" x14ac:dyDescent="0.25">
      <c r="A456" s="143" t="s">
        <v>1298</v>
      </c>
      <c r="B456" s="2" t="s">
        <v>1239</v>
      </c>
      <c r="C456" s="161">
        <v>0</v>
      </c>
      <c r="D456" s="20">
        <v>0</v>
      </c>
    </row>
    <row r="457" spans="1:4" x14ac:dyDescent="0.25">
      <c r="A457" s="143" t="s">
        <v>1299</v>
      </c>
      <c r="B457" s="2" t="s">
        <v>1240</v>
      </c>
      <c r="C457" s="161">
        <v>0</v>
      </c>
      <c r="D457" s="20">
        <v>0</v>
      </c>
    </row>
    <row r="458" spans="1:4" x14ac:dyDescent="0.25">
      <c r="A458" s="143" t="s">
        <v>1300</v>
      </c>
      <c r="B458" s="2" t="s">
        <v>1241</v>
      </c>
      <c r="C458" s="161">
        <v>0</v>
      </c>
      <c r="D458" s="20">
        <v>0</v>
      </c>
    </row>
    <row r="459" spans="1:4" x14ac:dyDescent="0.25">
      <c r="A459" s="143" t="s">
        <v>1301</v>
      </c>
      <c r="B459" s="2" t="s">
        <v>1242</v>
      </c>
      <c r="C459" s="161">
        <v>435711.27</v>
      </c>
      <c r="D459" s="20">
        <v>490307.13</v>
      </c>
    </row>
    <row r="460" spans="1:4" x14ac:dyDescent="0.25">
      <c r="A460" s="143" t="s">
        <v>1302</v>
      </c>
      <c r="B460" s="2" t="s">
        <v>1243</v>
      </c>
      <c r="C460" s="161">
        <v>0</v>
      </c>
      <c r="D460" s="20">
        <v>0</v>
      </c>
    </row>
    <row r="461" spans="1:4" x14ac:dyDescent="0.25">
      <c r="A461" s="143" t="s">
        <v>1303</v>
      </c>
      <c r="B461" s="2" t="s">
        <v>1244</v>
      </c>
      <c r="C461" s="161">
        <v>0</v>
      </c>
      <c r="D461" s="20">
        <v>0</v>
      </c>
    </row>
    <row r="462" spans="1:4" x14ac:dyDescent="0.25">
      <c r="A462" s="143" t="s">
        <v>1304</v>
      </c>
      <c r="B462" s="2" t="s">
        <v>1245</v>
      </c>
      <c r="C462" s="161">
        <v>7089.99</v>
      </c>
      <c r="D462" s="20">
        <v>7089.99</v>
      </c>
    </row>
    <row r="463" spans="1:4" x14ac:dyDescent="0.25">
      <c r="A463" s="142" t="s">
        <v>905</v>
      </c>
      <c r="B463" s="17" t="s">
        <v>318</v>
      </c>
      <c r="C463" s="161">
        <v>16549577.880000001</v>
      </c>
      <c r="D463" s="20">
        <v>16720206.470000003</v>
      </c>
    </row>
    <row r="464" spans="1:4" x14ac:dyDescent="0.25">
      <c r="A464" s="142" t="s">
        <v>906</v>
      </c>
      <c r="B464" s="13" t="s">
        <v>1121</v>
      </c>
      <c r="C464" s="161">
        <v>8777978.6400000006</v>
      </c>
      <c r="D464" s="20">
        <v>8931501.1900000013</v>
      </c>
    </row>
    <row r="465" spans="1:4" x14ac:dyDescent="0.25">
      <c r="A465" s="142" t="s">
        <v>907</v>
      </c>
      <c r="B465" s="18" t="s">
        <v>1122</v>
      </c>
      <c r="C465" s="161">
        <v>26519.31</v>
      </c>
      <c r="D465" s="20">
        <v>27702.710000000003</v>
      </c>
    </row>
    <row r="466" spans="1:4" x14ac:dyDescent="0.25">
      <c r="A466" s="143" t="s">
        <v>1311</v>
      </c>
      <c r="B466" s="7" t="s">
        <v>1246</v>
      </c>
      <c r="C466" s="161">
        <v>26519.31</v>
      </c>
      <c r="D466" s="20">
        <v>26519.31</v>
      </c>
    </row>
    <row r="467" spans="1:4" x14ac:dyDescent="0.25">
      <c r="A467" s="143" t="s">
        <v>1312</v>
      </c>
      <c r="B467" s="7" t="s">
        <v>1247</v>
      </c>
      <c r="C467" s="161">
        <v>0</v>
      </c>
      <c r="D467" s="20">
        <v>1183.4000000000001</v>
      </c>
    </row>
    <row r="468" spans="1:4" x14ac:dyDescent="0.25">
      <c r="A468" s="142" t="s">
        <v>908</v>
      </c>
      <c r="B468" s="18" t="s">
        <v>1123</v>
      </c>
      <c r="C468" s="161">
        <v>8751459.3300000001</v>
      </c>
      <c r="D468" s="20">
        <v>8903798.4800000004</v>
      </c>
    </row>
    <row r="469" spans="1:4" x14ac:dyDescent="0.25">
      <c r="A469" s="143" t="s">
        <v>1313</v>
      </c>
      <c r="B469" s="7" t="s">
        <v>1248</v>
      </c>
      <c r="C469" s="161">
        <v>8751459.3300000001</v>
      </c>
      <c r="D469" s="20">
        <v>8903798.4800000004</v>
      </c>
    </row>
    <row r="470" spans="1:4" x14ac:dyDescent="0.25">
      <c r="A470" s="143" t="s">
        <v>1314</v>
      </c>
      <c r="B470" s="7" t="s">
        <v>1249</v>
      </c>
      <c r="C470" s="161">
        <v>0</v>
      </c>
      <c r="D470" s="20">
        <v>0</v>
      </c>
    </row>
    <row r="471" spans="1:4" x14ac:dyDescent="0.25">
      <c r="A471" s="142" t="s">
        <v>909</v>
      </c>
      <c r="B471" s="13" t="s">
        <v>1124</v>
      </c>
      <c r="C471" s="161">
        <v>7771599.2399999993</v>
      </c>
      <c r="D471" s="20">
        <v>7788705.2800000003</v>
      </c>
    </row>
    <row r="472" spans="1:4" x14ac:dyDescent="0.25">
      <c r="A472" s="142" t="s">
        <v>1305</v>
      </c>
      <c r="B472" s="18" t="s">
        <v>1250</v>
      </c>
      <c r="C472" s="161">
        <v>398002.8</v>
      </c>
      <c r="D472" s="20">
        <v>287576.65999999997</v>
      </c>
    </row>
    <row r="473" spans="1:4" x14ac:dyDescent="0.25">
      <c r="A473" s="143" t="s">
        <v>1306</v>
      </c>
      <c r="B473" s="7" t="s">
        <v>1251</v>
      </c>
      <c r="C473" s="161">
        <v>0</v>
      </c>
      <c r="D473" s="20">
        <v>0</v>
      </c>
    </row>
    <row r="474" spans="1:4" x14ac:dyDescent="0.25">
      <c r="A474" s="143" t="s">
        <v>1307</v>
      </c>
      <c r="B474" s="7" t="s">
        <v>1252</v>
      </c>
      <c r="C474" s="161">
        <v>398002.8</v>
      </c>
      <c r="D474" s="20">
        <v>287576.65999999997</v>
      </c>
    </row>
    <row r="475" spans="1:4" x14ac:dyDescent="0.25">
      <c r="A475" s="143" t="s">
        <v>1308</v>
      </c>
      <c r="B475" s="6" t="s">
        <v>1253</v>
      </c>
      <c r="C475" s="161">
        <v>5017684.83</v>
      </c>
      <c r="D475" s="20">
        <v>5521750.2000000002</v>
      </c>
    </row>
    <row r="476" spans="1:4" x14ac:dyDescent="0.25">
      <c r="A476" s="143" t="s">
        <v>1309</v>
      </c>
      <c r="B476" s="6" t="s">
        <v>1254</v>
      </c>
      <c r="C476" s="161">
        <v>916126.51</v>
      </c>
      <c r="D476" s="20">
        <v>1047074.41</v>
      </c>
    </row>
    <row r="477" spans="1:4" x14ac:dyDescent="0.25">
      <c r="A477" s="143" t="s">
        <v>1310</v>
      </c>
      <c r="B477" s="6" t="s">
        <v>1255</v>
      </c>
      <c r="C477" s="161">
        <v>231686.94</v>
      </c>
      <c r="D477" s="20">
        <v>220409.88</v>
      </c>
    </row>
    <row r="478" spans="1:4" x14ac:dyDescent="0.25">
      <c r="A478" s="143" t="s">
        <v>1315</v>
      </c>
      <c r="B478" s="6" t="s">
        <v>1256</v>
      </c>
      <c r="C478" s="161">
        <v>1063959.72</v>
      </c>
      <c r="D478" s="20">
        <v>564870.93999999994</v>
      </c>
    </row>
    <row r="479" spans="1:4" x14ac:dyDescent="0.25">
      <c r="A479" s="143" t="s">
        <v>1316</v>
      </c>
      <c r="B479" s="6" t="s">
        <v>1257</v>
      </c>
      <c r="C479" s="161">
        <v>144138.44</v>
      </c>
      <c r="D479" s="20">
        <v>147023.19</v>
      </c>
    </row>
    <row r="480" spans="1:4" x14ac:dyDescent="0.25">
      <c r="A480" s="142" t="s">
        <v>910</v>
      </c>
      <c r="B480" s="16" t="s">
        <v>1125</v>
      </c>
      <c r="C480" s="161">
        <v>801146.45</v>
      </c>
      <c r="D480" s="20">
        <v>473868.61</v>
      </c>
    </row>
    <row r="481" spans="1:4" x14ac:dyDescent="0.25">
      <c r="A481" s="143" t="s">
        <v>911</v>
      </c>
      <c r="B481" s="5" t="s">
        <v>1126</v>
      </c>
      <c r="C481" s="161">
        <v>0</v>
      </c>
      <c r="D481" s="20">
        <v>0</v>
      </c>
    </row>
    <row r="482" spans="1:4" x14ac:dyDescent="0.25">
      <c r="A482" s="142" t="s">
        <v>912</v>
      </c>
      <c r="B482" s="17" t="s">
        <v>1127</v>
      </c>
      <c r="C482" s="161">
        <v>801146.45</v>
      </c>
      <c r="D482" s="20">
        <v>473868.61</v>
      </c>
    </row>
    <row r="483" spans="1:4" x14ac:dyDescent="0.25">
      <c r="A483" s="143" t="s">
        <v>1317</v>
      </c>
      <c r="B483" s="2" t="s">
        <v>1258</v>
      </c>
      <c r="C483" s="161">
        <v>0</v>
      </c>
      <c r="D483" s="20">
        <v>0</v>
      </c>
    </row>
    <row r="484" spans="1:4" x14ac:dyDescent="0.25">
      <c r="A484" s="143" t="s">
        <v>1318</v>
      </c>
      <c r="B484" s="2" t="s">
        <v>1259</v>
      </c>
      <c r="C484" s="161">
        <v>801146.45</v>
      </c>
      <c r="D484" s="20">
        <v>473868.61</v>
      </c>
    </row>
    <row r="485" spans="1:4" x14ac:dyDescent="0.25">
      <c r="A485" s="142" t="s">
        <v>913</v>
      </c>
      <c r="B485" s="16" t="s">
        <v>1128</v>
      </c>
      <c r="C485" s="161">
        <v>-2248.1899999999441</v>
      </c>
      <c r="D485" s="20">
        <v>-849448.09000000008</v>
      </c>
    </row>
    <row r="486" spans="1:4" x14ac:dyDescent="0.25">
      <c r="A486" s="142" t="s">
        <v>914</v>
      </c>
      <c r="B486" s="17" t="s">
        <v>1129</v>
      </c>
      <c r="C486" s="161">
        <v>143625.79000000004</v>
      </c>
      <c r="D486" s="20">
        <v>-944830.76</v>
      </c>
    </row>
    <row r="487" spans="1:4" x14ac:dyDescent="0.25">
      <c r="A487" s="143" t="s">
        <v>915</v>
      </c>
      <c r="B487" s="2" t="s">
        <v>1130</v>
      </c>
      <c r="C487" s="161">
        <v>363126.08</v>
      </c>
      <c r="D487" s="20">
        <v>-549051.1</v>
      </c>
    </row>
    <row r="488" spans="1:4" x14ac:dyDescent="0.25">
      <c r="A488" s="143" t="s">
        <v>916</v>
      </c>
      <c r="B488" s="2" t="s">
        <v>1131</v>
      </c>
      <c r="C488" s="161">
        <v>0</v>
      </c>
      <c r="D488" s="20">
        <v>0</v>
      </c>
    </row>
    <row r="489" spans="1:4" x14ac:dyDescent="0.25">
      <c r="A489" s="143" t="s">
        <v>917</v>
      </c>
      <c r="B489" s="2" t="s">
        <v>1132</v>
      </c>
      <c r="C489" s="161">
        <v>324109.2</v>
      </c>
      <c r="D489" s="20">
        <v>-14535.09</v>
      </c>
    </row>
    <row r="490" spans="1:4" x14ac:dyDescent="0.25">
      <c r="A490" s="143" t="s">
        <v>918</v>
      </c>
      <c r="B490" s="2" t="s">
        <v>1133</v>
      </c>
      <c r="C490" s="161">
        <v>6684.28</v>
      </c>
      <c r="D490" s="20">
        <v>-2128.79</v>
      </c>
    </row>
    <row r="491" spans="1:4" x14ac:dyDescent="0.25">
      <c r="A491" s="143" t="s">
        <v>919</v>
      </c>
      <c r="B491" s="2" t="s">
        <v>1134</v>
      </c>
      <c r="C491" s="161">
        <v>41858.49</v>
      </c>
      <c r="D491" s="20">
        <v>-252587.2</v>
      </c>
    </row>
    <row r="492" spans="1:4" x14ac:dyDescent="0.25">
      <c r="A492" s="143" t="s">
        <v>920</v>
      </c>
      <c r="B492" s="2" t="s">
        <v>1135</v>
      </c>
      <c r="C492" s="161">
        <v>2532.04</v>
      </c>
      <c r="D492" s="20">
        <v>-1800.07</v>
      </c>
    </row>
    <row r="493" spans="1:4" x14ac:dyDescent="0.25">
      <c r="A493" s="143" t="s">
        <v>921</v>
      </c>
      <c r="B493" s="2" t="s">
        <v>1136</v>
      </c>
      <c r="C493" s="161">
        <v>47.24</v>
      </c>
      <c r="D493" s="20">
        <v>-377.19</v>
      </c>
    </row>
    <row r="494" spans="1:4" x14ac:dyDescent="0.25">
      <c r="A494" s="143" t="s">
        <v>922</v>
      </c>
      <c r="B494" s="2" t="s">
        <v>1137</v>
      </c>
      <c r="C494" s="161">
        <v>-594731.54</v>
      </c>
      <c r="D494" s="20">
        <v>-124351.32</v>
      </c>
    </row>
    <row r="495" spans="1:4" x14ac:dyDescent="0.25">
      <c r="A495" s="142" t="s">
        <v>923</v>
      </c>
      <c r="B495" s="17" t="s">
        <v>1138</v>
      </c>
      <c r="C495" s="161">
        <v>-145873.97999999998</v>
      </c>
      <c r="D495" s="20">
        <v>95382.67</v>
      </c>
    </row>
    <row r="496" spans="1:4" x14ac:dyDescent="0.25">
      <c r="A496" s="143" t="s">
        <v>924</v>
      </c>
      <c r="B496" s="2" t="s">
        <v>1139</v>
      </c>
      <c r="C496" s="161">
        <v>0</v>
      </c>
      <c r="D496" s="20">
        <v>0</v>
      </c>
    </row>
    <row r="497" spans="1:4" x14ac:dyDescent="0.25">
      <c r="A497" s="143" t="s">
        <v>925</v>
      </c>
      <c r="B497" s="2" t="s">
        <v>1140</v>
      </c>
      <c r="C497" s="161">
        <v>-9813.7099999999991</v>
      </c>
      <c r="D497" s="20">
        <v>380.39</v>
      </c>
    </row>
    <row r="498" spans="1:4" x14ac:dyDescent="0.25">
      <c r="A498" s="143" t="s">
        <v>926</v>
      </c>
      <c r="B498" s="2" t="s">
        <v>1141</v>
      </c>
      <c r="C498" s="161">
        <v>0</v>
      </c>
      <c r="D498" s="20">
        <v>0</v>
      </c>
    </row>
    <row r="499" spans="1:4" x14ac:dyDescent="0.25">
      <c r="A499" s="143" t="s">
        <v>927</v>
      </c>
      <c r="B499" s="2" t="s">
        <v>1142</v>
      </c>
      <c r="C499" s="161">
        <v>-149969.60999999999</v>
      </c>
      <c r="D499" s="20">
        <v>95531.31</v>
      </c>
    </row>
    <row r="500" spans="1:4" x14ac:dyDescent="0.25">
      <c r="A500" s="143" t="s">
        <v>928</v>
      </c>
      <c r="B500" s="2" t="s">
        <v>1143</v>
      </c>
      <c r="C500" s="161">
        <v>0</v>
      </c>
      <c r="D500" s="20">
        <v>-536.59</v>
      </c>
    </row>
    <row r="501" spans="1:4" x14ac:dyDescent="0.25">
      <c r="A501" s="143" t="s">
        <v>929</v>
      </c>
      <c r="B501" s="2" t="s">
        <v>1144</v>
      </c>
      <c r="C501" s="161">
        <v>13909.34</v>
      </c>
      <c r="D501" s="20">
        <v>7.56</v>
      </c>
    </row>
    <row r="502" spans="1:4" x14ac:dyDescent="0.25">
      <c r="A502" s="142" t="s">
        <v>930</v>
      </c>
      <c r="B502" s="16" t="s">
        <v>1145</v>
      </c>
      <c r="C502" s="161">
        <v>13129036.6</v>
      </c>
      <c r="D502" s="20">
        <v>12046398.039999999</v>
      </c>
    </row>
    <row r="503" spans="1:4" x14ac:dyDescent="0.25">
      <c r="A503" s="142" t="s">
        <v>931</v>
      </c>
      <c r="B503" s="17" t="s">
        <v>1146</v>
      </c>
      <c r="C503" s="161">
        <v>4710095.6899999995</v>
      </c>
      <c r="D503" s="20">
        <v>7067219.8499999996</v>
      </c>
    </row>
    <row r="504" spans="1:4" x14ac:dyDescent="0.25">
      <c r="A504" s="143" t="s">
        <v>932</v>
      </c>
      <c r="B504" s="2" t="s">
        <v>1147</v>
      </c>
      <c r="C504" s="161">
        <v>275244.71999999997</v>
      </c>
      <c r="D504" s="20">
        <v>150000</v>
      </c>
    </row>
    <row r="505" spans="1:4" x14ac:dyDescent="0.25">
      <c r="A505" s="143" t="s">
        <v>933</v>
      </c>
      <c r="B505" s="2" t="s">
        <v>1148</v>
      </c>
      <c r="C505" s="161">
        <v>50000</v>
      </c>
      <c r="D505" s="20">
        <v>0</v>
      </c>
    </row>
    <row r="506" spans="1:4" x14ac:dyDescent="0.25">
      <c r="A506" s="143" t="s">
        <v>934</v>
      </c>
      <c r="B506" s="2" t="s">
        <v>1149</v>
      </c>
      <c r="C506" s="161">
        <v>0</v>
      </c>
      <c r="D506" s="20">
        <v>0</v>
      </c>
    </row>
    <row r="507" spans="1:4" x14ac:dyDescent="0.25">
      <c r="A507" s="143" t="s">
        <v>935</v>
      </c>
      <c r="B507" s="2" t="s">
        <v>1150</v>
      </c>
      <c r="C507" s="161">
        <v>4384850.97</v>
      </c>
      <c r="D507" s="20">
        <v>6767219.8499999996</v>
      </c>
    </row>
    <row r="508" spans="1:4" x14ac:dyDescent="0.25">
      <c r="A508" s="143" t="s">
        <v>1371</v>
      </c>
      <c r="B508" s="2" t="s">
        <v>1151</v>
      </c>
      <c r="C508" s="161">
        <v>0</v>
      </c>
      <c r="D508" s="20">
        <v>0</v>
      </c>
    </row>
    <row r="509" spans="1:4" x14ac:dyDescent="0.25">
      <c r="A509" s="143" t="s">
        <v>936</v>
      </c>
      <c r="B509" s="2" t="s">
        <v>1152</v>
      </c>
      <c r="C509" s="161">
        <v>0</v>
      </c>
      <c r="D509" s="20">
        <v>150000</v>
      </c>
    </row>
    <row r="510" spans="1:4" x14ac:dyDescent="0.25">
      <c r="A510" s="143" t="s">
        <v>1320</v>
      </c>
      <c r="B510" s="2" t="s">
        <v>1153</v>
      </c>
      <c r="C510" s="161">
        <v>0</v>
      </c>
      <c r="D510" s="20">
        <v>0</v>
      </c>
    </row>
    <row r="511" spans="1:4" x14ac:dyDescent="0.25">
      <c r="A511" s="143" t="s">
        <v>937</v>
      </c>
      <c r="B511" s="5" t="s">
        <v>1154</v>
      </c>
      <c r="C511" s="161">
        <v>260494.51</v>
      </c>
      <c r="D511" s="20">
        <v>194629.13</v>
      </c>
    </row>
    <row r="512" spans="1:4" x14ac:dyDescent="0.25">
      <c r="A512" s="142" t="s">
        <v>938</v>
      </c>
      <c r="B512" s="17" t="s">
        <v>1155</v>
      </c>
      <c r="C512" s="161">
        <v>2196038.75</v>
      </c>
      <c r="D512" s="20">
        <v>640479.43999999994</v>
      </c>
    </row>
    <row r="513" spans="1:4" x14ac:dyDescent="0.25">
      <c r="A513" s="143" t="s">
        <v>1372</v>
      </c>
      <c r="B513" s="2" t="s">
        <v>1156</v>
      </c>
      <c r="C513" s="161">
        <v>188142.35</v>
      </c>
      <c r="D513" s="20">
        <v>111000</v>
      </c>
    </row>
    <row r="514" spans="1:4" x14ac:dyDescent="0.25">
      <c r="A514" s="143" t="s">
        <v>939</v>
      </c>
      <c r="B514" s="2" t="s">
        <v>1157</v>
      </c>
      <c r="C514" s="161">
        <v>391169</v>
      </c>
      <c r="D514" s="20">
        <v>0</v>
      </c>
    </row>
    <row r="515" spans="1:4" x14ac:dyDescent="0.25">
      <c r="A515" s="142" t="s">
        <v>940</v>
      </c>
      <c r="B515" s="13" t="s">
        <v>1158</v>
      </c>
      <c r="C515" s="161">
        <v>1350525.8599999999</v>
      </c>
      <c r="D515" s="20">
        <v>507704.44</v>
      </c>
    </row>
    <row r="516" spans="1:4" x14ac:dyDescent="0.25">
      <c r="A516" s="143" t="s">
        <v>1319</v>
      </c>
      <c r="B516" s="6" t="s">
        <v>1260</v>
      </c>
      <c r="C516" s="161">
        <v>370125.86</v>
      </c>
      <c r="D516" s="20">
        <v>466461.38</v>
      </c>
    </row>
    <row r="517" spans="1:4" x14ac:dyDescent="0.25">
      <c r="A517" s="143" t="s">
        <v>1373</v>
      </c>
      <c r="B517" s="6" t="s">
        <v>1261</v>
      </c>
      <c r="C517" s="161">
        <v>980400</v>
      </c>
      <c r="D517" s="20">
        <v>41243.06</v>
      </c>
    </row>
    <row r="518" spans="1:4" x14ac:dyDescent="0.25">
      <c r="A518" s="143" t="s">
        <v>941</v>
      </c>
      <c r="B518" s="2" t="s">
        <v>1159</v>
      </c>
      <c r="C518" s="161">
        <v>0</v>
      </c>
      <c r="D518" s="20">
        <v>0</v>
      </c>
    </row>
    <row r="519" spans="1:4" x14ac:dyDescent="0.25">
      <c r="A519" s="143" t="s">
        <v>942</v>
      </c>
      <c r="B519" s="2" t="s">
        <v>1160</v>
      </c>
      <c r="C519" s="161">
        <v>266201.53999999998</v>
      </c>
      <c r="D519" s="20">
        <v>21775</v>
      </c>
    </row>
    <row r="520" spans="1:4" x14ac:dyDescent="0.25">
      <c r="A520" s="143" t="s">
        <v>1374</v>
      </c>
      <c r="B520" s="2" t="s">
        <v>1161</v>
      </c>
      <c r="C520" s="161">
        <v>0</v>
      </c>
      <c r="D520" s="20">
        <v>0</v>
      </c>
    </row>
    <row r="521" spans="1:4" x14ac:dyDescent="0.25">
      <c r="A521" s="142" t="s">
        <v>943</v>
      </c>
      <c r="B521" s="17" t="s">
        <v>1162</v>
      </c>
      <c r="C521" s="161">
        <v>5962407.6500000004</v>
      </c>
      <c r="D521" s="20">
        <v>4144069.62</v>
      </c>
    </row>
    <row r="522" spans="1:4" x14ac:dyDescent="0.25">
      <c r="A522" s="143" t="s">
        <v>944</v>
      </c>
      <c r="B522" s="2" t="s">
        <v>1163</v>
      </c>
      <c r="C522" s="161">
        <v>1236530.68</v>
      </c>
      <c r="D522" s="20">
        <v>1296227.9099999999</v>
      </c>
    </row>
    <row r="523" spans="1:4" x14ac:dyDescent="0.25">
      <c r="A523" s="143" t="s">
        <v>945</v>
      </c>
      <c r="B523" s="2" t="s">
        <v>1164</v>
      </c>
      <c r="C523" s="161">
        <v>164430.28</v>
      </c>
      <c r="D523" s="20">
        <v>170541.96</v>
      </c>
    </row>
    <row r="524" spans="1:4" x14ac:dyDescent="0.25">
      <c r="A524" s="143" t="s">
        <v>946</v>
      </c>
      <c r="B524" s="2" t="s">
        <v>1165</v>
      </c>
      <c r="C524" s="161">
        <v>1868742.59</v>
      </c>
      <c r="D524" s="20">
        <v>1696340</v>
      </c>
    </row>
    <row r="525" spans="1:4" x14ac:dyDescent="0.25">
      <c r="A525" s="143" t="s">
        <v>947</v>
      </c>
      <c r="B525" s="2" t="s">
        <v>1166</v>
      </c>
      <c r="C525" s="161">
        <v>239685.53</v>
      </c>
      <c r="D525" s="20">
        <v>279857.78000000003</v>
      </c>
    </row>
    <row r="526" spans="1:4" x14ac:dyDescent="0.25">
      <c r="A526" s="143" t="s">
        <v>948</v>
      </c>
      <c r="B526" s="2" t="s">
        <v>1167</v>
      </c>
      <c r="C526" s="161">
        <v>80641.2</v>
      </c>
      <c r="D526" s="20">
        <v>80641.2</v>
      </c>
    </row>
    <row r="527" spans="1:4" x14ac:dyDescent="0.25">
      <c r="A527" s="143" t="s">
        <v>1322</v>
      </c>
      <c r="B527" s="2" t="s">
        <v>1168</v>
      </c>
      <c r="C527" s="161">
        <v>0</v>
      </c>
      <c r="D527" s="20">
        <v>0</v>
      </c>
    </row>
    <row r="528" spans="1:4" x14ac:dyDescent="0.25">
      <c r="A528" s="143" t="s">
        <v>1375</v>
      </c>
      <c r="B528" s="2" t="s">
        <v>1169</v>
      </c>
      <c r="C528" s="161">
        <v>0</v>
      </c>
      <c r="D528" s="20">
        <v>0</v>
      </c>
    </row>
    <row r="529" spans="1:4" x14ac:dyDescent="0.25">
      <c r="A529" s="143" t="s">
        <v>1321</v>
      </c>
      <c r="B529" s="2" t="s">
        <v>1170</v>
      </c>
      <c r="C529" s="161">
        <v>0</v>
      </c>
      <c r="D529" s="20">
        <v>0</v>
      </c>
    </row>
    <row r="530" spans="1:4" x14ac:dyDescent="0.25">
      <c r="A530" s="143" t="s">
        <v>1376</v>
      </c>
      <c r="B530" s="2" t="s">
        <v>1171</v>
      </c>
      <c r="C530" s="161">
        <v>409314.34</v>
      </c>
      <c r="D530" s="20">
        <v>404121.67</v>
      </c>
    </row>
    <row r="531" spans="1:4" x14ac:dyDescent="0.25">
      <c r="A531" s="143" t="s">
        <v>949</v>
      </c>
      <c r="B531" s="2" t="s">
        <v>1172</v>
      </c>
      <c r="C531" s="161">
        <v>1963063.03</v>
      </c>
      <c r="D531" s="20">
        <v>216339.1</v>
      </c>
    </row>
    <row r="532" spans="1:4" x14ac:dyDescent="0.25">
      <c r="A532" s="142" t="s">
        <v>950</v>
      </c>
      <c r="B532" s="15" t="s">
        <v>319</v>
      </c>
      <c r="C532" s="161">
        <v>12655.210000000001</v>
      </c>
      <c r="D532" s="20">
        <v>7098.5099999999993</v>
      </c>
    </row>
    <row r="533" spans="1:4" x14ac:dyDescent="0.25">
      <c r="A533" s="142" t="s">
        <v>951</v>
      </c>
      <c r="B533" s="16" t="s">
        <v>320</v>
      </c>
      <c r="C533" s="161">
        <v>1627.3400000000001</v>
      </c>
      <c r="D533" s="20">
        <v>26.03</v>
      </c>
    </row>
    <row r="534" spans="1:4" x14ac:dyDescent="0.25">
      <c r="A534" s="143" t="s">
        <v>952</v>
      </c>
      <c r="B534" s="5" t="s">
        <v>321</v>
      </c>
      <c r="C534" s="161">
        <v>0.17</v>
      </c>
      <c r="D534" s="20">
        <v>0.28000000000000003</v>
      </c>
    </row>
    <row r="535" spans="1:4" x14ac:dyDescent="0.25">
      <c r="A535" s="143" t="s">
        <v>953</v>
      </c>
      <c r="B535" s="5" t="s">
        <v>322</v>
      </c>
      <c r="C535" s="161">
        <v>0</v>
      </c>
      <c r="D535" s="20">
        <v>0</v>
      </c>
    </row>
    <row r="536" spans="1:4" x14ac:dyDescent="0.25">
      <c r="A536" s="143" t="s">
        <v>954</v>
      </c>
      <c r="B536" s="5" t="s">
        <v>323</v>
      </c>
      <c r="C536" s="161">
        <v>1627.17</v>
      </c>
      <c r="D536" s="20">
        <v>25.75</v>
      </c>
    </row>
    <row r="537" spans="1:4" x14ac:dyDescent="0.25">
      <c r="A537" s="142" t="s">
        <v>955</v>
      </c>
      <c r="B537" s="16" t="s">
        <v>324</v>
      </c>
      <c r="C537" s="161">
        <v>13936.29</v>
      </c>
      <c r="D537" s="20">
        <v>11033.65</v>
      </c>
    </row>
    <row r="538" spans="1:4" x14ac:dyDescent="0.25">
      <c r="A538" s="143" t="s">
        <v>956</v>
      </c>
      <c r="B538" s="5" t="s">
        <v>325</v>
      </c>
      <c r="C538" s="161">
        <v>0</v>
      </c>
      <c r="D538" s="20">
        <v>0</v>
      </c>
    </row>
    <row r="539" spans="1:4" x14ac:dyDescent="0.25">
      <c r="A539" s="143" t="s">
        <v>957</v>
      </c>
      <c r="B539" s="5" t="s">
        <v>326</v>
      </c>
      <c r="C539" s="161">
        <v>0</v>
      </c>
      <c r="D539" s="20">
        <v>0</v>
      </c>
    </row>
    <row r="540" spans="1:4" x14ac:dyDescent="0.25">
      <c r="A540" s="143" t="s">
        <v>958</v>
      </c>
      <c r="B540" s="5" t="s">
        <v>327</v>
      </c>
      <c r="C540" s="161">
        <v>0</v>
      </c>
      <c r="D540" s="20">
        <v>0</v>
      </c>
    </row>
    <row r="541" spans="1:4" x14ac:dyDescent="0.25">
      <c r="A541" s="143" t="s">
        <v>959</v>
      </c>
      <c r="B541" s="5" t="s">
        <v>328</v>
      </c>
      <c r="C541" s="161">
        <v>13936.29</v>
      </c>
      <c r="D541" s="20">
        <v>11033.65</v>
      </c>
    </row>
    <row r="542" spans="1:4" x14ac:dyDescent="0.25">
      <c r="A542" s="143" t="s">
        <v>960</v>
      </c>
      <c r="B542" s="5" t="s">
        <v>329</v>
      </c>
      <c r="C542" s="161">
        <v>0</v>
      </c>
      <c r="D542" s="20">
        <v>0</v>
      </c>
    </row>
    <row r="543" spans="1:4" x14ac:dyDescent="0.25">
      <c r="A543" s="142" t="s">
        <v>961</v>
      </c>
      <c r="B543" s="16" t="s">
        <v>330</v>
      </c>
      <c r="C543" s="161">
        <v>2908.42</v>
      </c>
      <c r="D543" s="20">
        <v>3961.17</v>
      </c>
    </row>
    <row r="544" spans="1:4" x14ac:dyDescent="0.25">
      <c r="A544" s="143" t="s">
        <v>962</v>
      </c>
      <c r="B544" s="5" t="s">
        <v>331</v>
      </c>
      <c r="C544" s="161">
        <v>0</v>
      </c>
      <c r="D544" s="20">
        <v>0</v>
      </c>
    </row>
    <row r="545" spans="1:4" x14ac:dyDescent="0.25">
      <c r="A545" s="143" t="s">
        <v>963</v>
      </c>
      <c r="B545" s="5" t="s">
        <v>332</v>
      </c>
      <c r="C545" s="161">
        <v>0</v>
      </c>
      <c r="D545" s="20">
        <v>0</v>
      </c>
    </row>
    <row r="546" spans="1:4" x14ac:dyDescent="0.25">
      <c r="A546" s="143" t="s">
        <v>964</v>
      </c>
      <c r="B546" s="5" t="s">
        <v>333</v>
      </c>
      <c r="C546" s="161">
        <v>2908.42</v>
      </c>
      <c r="D546" s="20">
        <v>3961.17</v>
      </c>
    </row>
    <row r="547" spans="1:4" x14ac:dyDescent="0.25">
      <c r="A547" s="142" t="s">
        <v>965</v>
      </c>
      <c r="B547" s="16" t="s">
        <v>334</v>
      </c>
      <c r="C547" s="161">
        <v>0</v>
      </c>
      <c r="D547" s="20">
        <v>0</v>
      </c>
    </row>
    <row r="548" spans="1:4" x14ac:dyDescent="0.25">
      <c r="A548" s="143" t="s">
        <v>966</v>
      </c>
      <c r="B548" s="5" t="s">
        <v>335</v>
      </c>
      <c r="C548" s="161">
        <v>0</v>
      </c>
      <c r="D548" s="20">
        <v>0</v>
      </c>
    </row>
    <row r="549" spans="1:4" x14ac:dyDescent="0.25">
      <c r="A549" s="143" t="s">
        <v>967</v>
      </c>
      <c r="B549" s="5" t="s">
        <v>336</v>
      </c>
      <c r="C549" s="161">
        <v>0</v>
      </c>
      <c r="D549" s="20">
        <v>0</v>
      </c>
    </row>
    <row r="550" spans="1:4" x14ac:dyDescent="0.25">
      <c r="A550" s="142" t="s">
        <v>968</v>
      </c>
      <c r="B550" s="15" t="s">
        <v>337</v>
      </c>
      <c r="C550" s="161">
        <v>0</v>
      </c>
      <c r="D550" s="20">
        <v>0</v>
      </c>
    </row>
    <row r="551" spans="1:4" x14ac:dyDescent="0.25">
      <c r="A551" s="143" t="s">
        <v>969</v>
      </c>
      <c r="B551" s="4" t="s">
        <v>338</v>
      </c>
      <c r="C551" s="161">
        <v>0</v>
      </c>
      <c r="D551" s="20">
        <v>0</v>
      </c>
    </row>
    <row r="552" spans="1:4" x14ac:dyDescent="0.25">
      <c r="A552" s="143" t="s">
        <v>970</v>
      </c>
      <c r="B552" s="4" t="s">
        <v>339</v>
      </c>
      <c r="C552" s="161">
        <v>0</v>
      </c>
      <c r="D552" s="20">
        <v>0</v>
      </c>
    </row>
    <row r="553" spans="1:4" x14ac:dyDescent="0.25">
      <c r="A553" s="142" t="s">
        <v>971</v>
      </c>
      <c r="B553" s="15" t="s">
        <v>340</v>
      </c>
      <c r="C553" s="161">
        <v>655753.35000000033</v>
      </c>
      <c r="D553" s="20">
        <v>1638275.1400000004</v>
      </c>
    </row>
    <row r="554" spans="1:4" x14ac:dyDescent="0.25">
      <c r="A554" s="142" t="s">
        <v>972</v>
      </c>
      <c r="B554" s="16" t="s">
        <v>341</v>
      </c>
      <c r="C554" s="161">
        <v>8378916.9399999995</v>
      </c>
      <c r="D554" s="20">
        <v>4687833.959999999</v>
      </c>
    </row>
    <row r="555" spans="1:4" x14ac:dyDescent="0.25">
      <c r="A555" s="143" t="s">
        <v>973</v>
      </c>
      <c r="B555" s="5" t="s">
        <v>342</v>
      </c>
      <c r="C555" s="161">
        <v>23442.62</v>
      </c>
      <c r="D555" s="20">
        <v>0</v>
      </c>
    </row>
    <row r="556" spans="1:4" x14ac:dyDescent="0.25">
      <c r="A556" s="142" t="s">
        <v>974</v>
      </c>
      <c r="B556" s="17" t="s">
        <v>343</v>
      </c>
      <c r="C556" s="161">
        <v>8355474.3199999994</v>
      </c>
      <c r="D556" s="20">
        <v>4687833.959999999</v>
      </c>
    </row>
    <row r="557" spans="1:4" x14ac:dyDescent="0.25">
      <c r="A557" s="143" t="s">
        <v>975</v>
      </c>
      <c r="B557" s="2" t="s">
        <v>344</v>
      </c>
      <c r="C557" s="161">
        <v>691.56</v>
      </c>
      <c r="D557" s="20">
        <v>253.64</v>
      </c>
    </row>
    <row r="558" spans="1:4" x14ac:dyDescent="0.25">
      <c r="A558" s="142" t="s">
        <v>976</v>
      </c>
      <c r="B558" s="13" t="s">
        <v>345</v>
      </c>
      <c r="C558" s="161">
        <v>8055349.620000001</v>
      </c>
      <c r="D558" s="20">
        <v>4139716.17</v>
      </c>
    </row>
    <row r="559" spans="1:4" x14ac:dyDescent="0.25">
      <c r="A559" s="143" t="s">
        <v>1377</v>
      </c>
      <c r="B559" s="6" t="s">
        <v>1173</v>
      </c>
      <c r="C559" s="161">
        <v>0</v>
      </c>
      <c r="D559" s="20">
        <v>0</v>
      </c>
    </row>
    <row r="560" spans="1:4" x14ac:dyDescent="0.25">
      <c r="A560" s="142" t="s">
        <v>977</v>
      </c>
      <c r="B560" s="18" t="s">
        <v>1174</v>
      </c>
      <c r="C560" s="161">
        <v>695945.84000000008</v>
      </c>
      <c r="D560" s="20">
        <v>94300.11</v>
      </c>
    </row>
    <row r="561" spans="1:4" x14ac:dyDescent="0.25">
      <c r="A561" s="143" t="s">
        <v>1323</v>
      </c>
      <c r="B561" s="7" t="s">
        <v>1262</v>
      </c>
      <c r="C561" s="161">
        <v>0</v>
      </c>
      <c r="D561" s="20">
        <v>0</v>
      </c>
    </row>
    <row r="562" spans="1:4" x14ac:dyDescent="0.25">
      <c r="A562" s="143" t="s">
        <v>1324</v>
      </c>
      <c r="B562" s="7" t="s">
        <v>1263</v>
      </c>
      <c r="C562" s="161">
        <v>695945.84000000008</v>
      </c>
      <c r="D562" s="20">
        <v>94300.11</v>
      </c>
    </row>
    <row r="563" spans="1:4" x14ac:dyDescent="0.25">
      <c r="A563" s="142" t="s">
        <v>978</v>
      </c>
      <c r="B563" s="18" t="s">
        <v>1175</v>
      </c>
      <c r="C563" s="161">
        <v>7359403.7800000012</v>
      </c>
      <c r="D563" s="20">
        <v>4045416.06</v>
      </c>
    </row>
    <row r="564" spans="1:4" x14ac:dyDescent="0.25">
      <c r="A564" s="143" t="s">
        <v>979</v>
      </c>
      <c r="B564" s="7" t="s">
        <v>1176</v>
      </c>
      <c r="C564" s="161">
        <v>0</v>
      </c>
      <c r="D564" s="20">
        <v>0</v>
      </c>
    </row>
    <row r="565" spans="1:4" x14ac:dyDescent="0.25">
      <c r="A565" s="143" t="s">
        <v>980</v>
      </c>
      <c r="B565" s="7" t="s">
        <v>1177</v>
      </c>
      <c r="C565" s="161">
        <v>743620.31</v>
      </c>
      <c r="D565" s="20">
        <v>0</v>
      </c>
    </row>
    <row r="566" spans="1:4" x14ac:dyDescent="0.25">
      <c r="A566" s="143" t="s">
        <v>981</v>
      </c>
      <c r="B566" s="7" t="s">
        <v>1178</v>
      </c>
      <c r="C566" s="161">
        <v>898368.41</v>
      </c>
      <c r="D566" s="20">
        <v>0</v>
      </c>
    </row>
    <row r="567" spans="1:4" x14ac:dyDescent="0.25">
      <c r="A567" s="143" t="s">
        <v>982</v>
      </c>
      <c r="B567" s="7" t="s">
        <v>1179</v>
      </c>
      <c r="C567" s="161">
        <v>0</v>
      </c>
      <c r="D567" s="20">
        <v>0</v>
      </c>
    </row>
    <row r="568" spans="1:4" x14ac:dyDescent="0.25">
      <c r="A568" s="143" t="s">
        <v>983</v>
      </c>
      <c r="B568" s="7" t="s">
        <v>1180</v>
      </c>
      <c r="C568" s="161">
        <v>155998</v>
      </c>
      <c r="D568" s="20">
        <v>844239.98</v>
      </c>
    </row>
    <row r="569" spans="1:4" x14ac:dyDescent="0.25">
      <c r="A569" s="143" t="s">
        <v>984</v>
      </c>
      <c r="B569" s="7" t="s">
        <v>1181</v>
      </c>
      <c r="C569" s="161">
        <v>306776.03000000003</v>
      </c>
      <c r="D569" s="20">
        <v>1249254.1599999999</v>
      </c>
    </row>
    <row r="570" spans="1:4" x14ac:dyDescent="0.25">
      <c r="A570" s="143" t="s">
        <v>985</v>
      </c>
      <c r="B570" s="7" t="s">
        <v>1182</v>
      </c>
      <c r="C570" s="161">
        <v>5254641.03</v>
      </c>
      <c r="D570" s="20">
        <v>1951921.92</v>
      </c>
    </row>
    <row r="571" spans="1:4" x14ac:dyDescent="0.25">
      <c r="A571" s="142" t="s">
        <v>986</v>
      </c>
      <c r="B571" s="13" t="s">
        <v>346</v>
      </c>
      <c r="C571" s="161">
        <v>0</v>
      </c>
      <c r="D571" s="20">
        <v>0</v>
      </c>
    </row>
    <row r="572" spans="1:4" x14ac:dyDescent="0.25">
      <c r="A572" s="143" t="s">
        <v>987</v>
      </c>
      <c r="B572" s="6" t="s">
        <v>347</v>
      </c>
      <c r="C572" s="161">
        <v>0</v>
      </c>
      <c r="D572" s="20">
        <v>0</v>
      </c>
    </row>
    <row r="573" spans="1:4" x14ac:dyDescent="0.25">
      <c r="A573" s="142" t="s">
        <v>988</v>
      </c>
      <c r="B573" s="18" t="s">
        <v>348</v>
      </c>
      <c r="C573" s="161">
        <v>0</v>
      </c>
      <c r="D573" s="20">
        <v>0</v>
      </c>
    </row>
    <row r="574" spans="1:4" x14ac:dyDescent="0.25">
      <c r="A574" s="143" t="s">
        <v>989</v>
      </c>
      <c r="B574" s="7" t="s">
        <v>349</v>
      </c>
      <c r="C574" s="161">
        <v>0</v>
      </c>
      <c r="D574" s="20">
        <v>0</v>
      </c>
    </row>
    <row r="575" spans="1:4" x14ac:dyDescent="0.25">
      <c r="A575" s="143" t="s">
        <v>990</v>
      </c>
      <c r="B575" s="7" t="s">
        <v>350</v>
      </c>
      <c r="C575" s="161">
        <v>0</v>
      </c>
      <c r="D575" s="20">
        <v>0</v>
      </c>
    </row>
    <row r="576" spans="1:4" x14ac:dyDescent="0.25">
      <c r="A576" s="143" t="s">
        <v>991</v>
      </c>
      <c r="B576" s="7" t="s">
        <v>351</v>
      </c>
      <c r="C576" s="161">
        <v>0</v>
      </c>
      <c r="D576" s="20">
        <v>0</v>
      </c>
    </row>
    <row r="577" spans="1:4" x14ac:dyDescent="0.25">
      <c r="A577" s="143" t="s">
        <v>992</v>
      </c>
      <c r="B577" s="7" t="s">
        <v>352</v>
      </c>
      <c r="C577" s="161">
        <v>0</v>
      </c>
      <c r="D577" s="20">
        <v>0</v>
      </c>
    </row>
    <row r="578" spans="1:4" x14ac:dyDescent="0.25">
      <c r="A578" s="143" t="s">
        <v>993</v>
      </c>
      <c r="B578" s="7" t="s">
        <v>353</v>
      </c>
      <c r="C578" s="161">
        <v>0</v>
      </c>
      <c r="D578" s="20">
        <v>0</v>
      </c>
    </row>
    <row r="579" spans="1:4" x14ac:dyDescent="0.25">
      <c r="A579" s="143" t="s">
        <v>994</v>
      </c>
      <c r="B579" s="7" t="s">
        <v>354</v>
      </c>
      <c r="C579" s="161">
        <v>0</v>
      </c>
      <c r="D579" s="20">
        <v>0</v>
      </c>
    </row>
    <row r="580" spans="1:4" x14ac:dyDescent="0.25">
      <c r="A580" s="143" t="s">
        <v>995</v>
      </c>
      <c r="B580" s="7" t="s">
        <v>355</v>
      </c>
      <c r="C580" s="161">
        <v>0</v>
      </c>
      <c r="D580" s="20">
        <v>0</v>
      </c>
    </row>
    <row r="581" spans="1:4" x14ac:dyDescent="0.25">
      <c r="A581" s="143" t="s">
        <v>996</v>
      </c>
      <c r="B581" s="2" t="s">
        <v>356</v>
      </c>
      <c r="C581" s="161">
        <v>299433.14</v>
      </c>
      <c r="D581" s="20">
        <v>547864.15</v>
      </c>
    </row>
    <row r="582" spans="1:4" x14ac:dyDescent="0.25">
      <c r="A582" s="142" t="s">
        <v>997</v>
      </c>
      <c r="B582" s="16" t="s">
        <v>357</v>
      </c>
      <c r="C582" s="161">
        <v>7723163.5899999999</v>
      </c>
      <c r="D582" s="20">
        <v>3049558.8199999994</v>
      </c>
    </row>
    <row r="583" spans="1:4" x14ac:dyDescent="0.25">
      <c r="A583" s="143" t="s">
        <v>998</v>
      </c>
      <c r="B583" s="5" t="s">
        <v>358</v>
      </c>
      <c r="C583" s="161">
        <v>49338.32</v>
      </c>
      <c r="D583" s="20">
        <v>36584.879999999997</v>
      </c>
    </row>
    <row r="584" spans="1:4" x14ac:dyDescent="0.25">
      <c r="A584" s="142" t="s">
        <v>999</v>
      </c>
      <c r="B584" s="17" t="s">
        <v>359</v>
      </c>
      <c r="C584" s="161">
        <v>7673825.2699999996</v>
      </c>
      <c r="D584" s="20">
        <v>3012973.9399999995</v>
      </c>
    </row>
    <row r="585" spans="1:4" x14ac:dyDescent="0.25">
      <c r="A585" s="143" t="s">
        <v>1000</v>
      </c>
      <c r="B585" s="2" t="s">
        <v>360</v>
      </c>
      <c r="C585" s="161">
        <v>82012.92</v>
      </c>
      <c r="D585" s="20">
        <v>17427.59</v>
      </c>
    </row>
    <row r="586" spans="1:4" x14ac:dyDescent="0.25">
      <c r="A586" s="143" t="s">
        <v>1001</v>
      </c>
      <c r="B586" s="2" t="s">
        <v>361</v>
      </c>
      <c r="C586" s="161">
        <v>376196.89</v>
      </c>
      <c r="D586" s="20">
        <v>259660.96</v>
      </c>
    </row>
    <row r="587" spans="1:4" x14ac:dyDescent="0.25">
      <c r="A587" s="142" t="s">
        <v>1002</v>
      </c>
      <c r="B587" s="13" t="s">
        <v>362</v>
      </c>
      <c r="C587" s="161">
        <v>7124456.1600000011</v>
      </c>
      <c r="D587" s="20">
        <v>2153239.3199999998</v>
      </c>
    </row>
    <row r="588" spans="1:4" x14ac:dyDescent="0.25">
      <c r="A588" s="142" t="s">
        <v>1003</v>
      </c>
      <c r="B588" s="18" t="s">
        <v>363</v>
      </c>
      <c r="C588" s="161">
        <v>185271.21000000005</v>
      </c>
      <c r="D588" s="20">
        <v>256633.64999999997</v>
      </c>
    </row>
    <row r="589" spans="1:4" x14ac:dyDescent="0.25">
      <c r="A589" s="143" t="s">
        <v>1004</v>
      </c>
      <c r="B589" s="7" t="s">
        <v>364</v>
      </c>
      <c r="C589" s="161">
        <v>0</v>
      </c>
      <c r="D589" s="20">
        <v>0</v>
      </c>
    </row>
    <row r="590" spans="1:4" x14ac:dyDescent="0.25">
      <c r="A590" s="143" t="s">
        <v>1005</v>
      </c>
      <c r="B590" s="7" t="s">
        <v>365</v>
      </c>
      <c r="C590" s="161">
        <v>185271.21000000005</v>
      </c>
      <c r="D590" s="20">
        <v>256633.64999999997</v>
      </c>
    </row>
    <row r="591" spans="1:4" x14ac:dyDescent="0.25">
      <c r="A591" s="142" t="s">
        <v>1006</v>
      </c>
      <c r="B591" s="18" t="s">
        <v>366</v>
      </c>
      <c r="C591" s="161">
        <v>6939184.9500000011</v>
      </c>
      <c r="D591" s="20">
        <v>1896605.67</v>
      </c>
    </row>
    <row r="592" spans="1:4" x14ac:dyDescent="0.25">
      <c r="A592" s="143" t="s">
        <v>1007</v>
      </c>
      <c r="B592" s="7" t="s">
        <v>367</v>
      </c>
      <c r="C592" s="161">
        <v>0</v>
      </c>
      <c r="D592" s="20">
        <v>0</v>
      </c>
    </row>
    <row r="593" spans="1:4" x14ac:dyDescent="0.25">
      <c r="A593" s="142" t="s">
        <v>1008</v>
      </c>
      <c r="B593" s="19" t="s">
        <v>368</v>
      </c>
      <c r="C593" s="161">
        <v>2490330.75</v>
      </c>
      <c r="D593" s="20">
        <v>15146.22</v>
      </c>
    </row>
    <row r="594" spans="1:4" x14ac:dyDescent="0.25">
      <c r="A594" s="143" t="s">
        <v>1009</v>
      </c>
      <c r="B594" s="8" t="s">
        <v>369</v>
      </c>
      <c r="C594" s="161">
        <v>1126020.6000000001</v>
      </c>
      <c r="D594" s="20">
        <v>1851.32</v>
      </c>
    </row>
    <row r="595" spans="1:4" x14ac:dyDescent="0.25">
      <c r="A595" s="143" t="s">
        <v>1010</v>
      </c>
      <c r="B595" s="8" t="s">
        <v>370</v>
      </c>
      <c r="C595" s="161">
        <v>20087.61</v>
      </c>
      <c r="D595" s="20">
        <v>0</v>
      </c>
    </row>
    <row r="596" spans="1:4" x14ac:dyDescent="0.25">
      <c r="A596" s="143" t="s">
        <v>1011</v>
      </c>
      <c r="B596" s="8" t="s">
        <v>371</v>
      </c>
      <c r="C596" s="161">
        <v>1344222.54</v>
      </c>
      <c r="D596" s="20">
        <v>13294.9</v>
      </c>
    </row>
    <row r="597" spans="1:4" x14ac:dyDescent="0.25">
      <c r="A597" s="143" t="s">
        <v>1012</v>
      </c>
      <c r="B597" s="7" t="s">
        <v>372</v>
      </c>
      <c r="C597" s="161">
        <v>0</v>
      </c>
      <c r="D597" s="20">
        <v>2395.77</v>
      </c>
    </row>
    <row r="598" spans="1:4" x14ac:dyDescent="0.25">
      <c r="A598" s="143" t="s">
        <v>1013</v>
      </c>
      <c r="B598" s="7" t="s">
        <v>373</v>
      </c>
      <c r="C598" s="161">
        <v>0</v>
      </c>
      <c r="D598" s="20">
        <v>0</v>
      </c>
    </row>
    <row r="599" spans="1:4" x14ac:dyDescent="0.25">
      <c r="A599" s="143" t="s">
        <v>1014</v>
      </c>
      <c r="B599" s="7" t="s">
        <v>374</v>
      </c>
      <c r="C599" s="161">
        <v>160235.78</v>
      </c>
      <c r="D599" s="20">
        <v>613985.5</v>
      </c>
    </row>
    <row r="600" spans="1:4" x14ac:dyDescent="0.25">
      <c r="A600" s="143" t="s">
        <v>1015</v>
      </c>
      <c r="B600" s="7" t="s">
        <v>375</v>
      </c>
      <c r="C600" s="161">
        <v>1110142.7</v>
      </c>
      <c r="D600" s="20">
        <v>643331.6</v>
      </c>
    </row>
    <row r="601" spans="1:4" x14ac:dyDescent="0.25">
      <c r="A601" s="143" t="s">
        <v>1016</v>
      </c>
      <c r="B601" s="7" t="s">
        <v>376</v>
      </c>
      <c r="C601" s="161">
        <v>3178475.72</v>
      </c>
      <c r="D601" s="20">
        <v>621746.57999999996</v>
      </c>
    </row>
    <row r="602" spans="1:4" x14ac:dyDescent="0.25">
      <c r="A602" s="142" t="s">
        <v>1017</v>
      </c>
      <c r="B602" s="13" t="s">
        <v>377</v>
      </c>
      <c r="C602" s="161">
        <v>0</v>
      </c>
      <c r="D602" s="20">
        <v>0</v>
      </c>
    </row>
    <row r="603" spans="1:4" x14ac:dyDescent="0.25">
      <c r="A603" s="143" t="s">
        <v>1378</v>
      </c>
      <c r="B603" s="6" t="s">
        <v>1183</v>
      </c>
      <c r="C603" s="161">
        <v>0</v>
      </c>
      <c r="D603" s="20">
        <v>0</v>
      </c>
    </row>
    <row r="604" spans="1:4" x14ac:dyDescent="0.25">
      <c r="A604" s="143" t="s">
        <v>1018</v>
      </c>
      <c r="B604" s="6" t="s">
        <v>1184</v>
      </c>
      <c r="C604" s="161">
        <v>0</v>
      </c>
      <c r="D604" s="20">
        <v>0</v>
      </c>
    </row>
    <row r="605" spans="1:4" x14ac:dyDescent="0.25">
      <c r="A605" s="142" t="s">
        <v>1019</v>
      </c>
      <c r="B605" s="18" t="s">
        <v>1185</v>
      </c>
      <c r="C605" s="161">
        <v>0</v>
      </c>
      <c r="D605" s="20">
        <v>0</v>
      </c>
    </row>
    <row r="606" spans="1:4" x14ac:dyDescent="0.25">
      <c r="A606" s="143" t="s">
        <v>1020</v>
      </c>
      <c r="B606" s="7" t="s">
        <v>1186</v>
      </c>
      <c r="C606" s="161">
        <v>0</v>
      </c>
      <c r="D606" s="20">
        <v>0</v>
      </c>
    </row>
    <row r="607" spans="1:4" x14ac:dyDescent="0.25">
      <c r="A607" s="143" t="s">
        <v>1021</v>
      </c>
      <c r="B607" s="7" t="s">
        <v>1187</v>
      </c>
      <c r="C607" s="161">
        <v>0</v>
      </c>
      <c r="D607" s="20">
        <v>0</v>
      </c>
    </row>
    <row r="608" spans="1:4" x14ac:dyDescent="0.25">
      <c r="A608" s="143" t="s">
        <v>1022</v>
      </c>
      <c r="B608" s="7" t="s">
        <v>1188</v>
      </c>
      <c r="C608" s="161">
        <v>0</v>
      </c>
      <c r="D608" s="20">
        <v>0</v>
      </c>
    </row>
    <row r="609" spans="1:4" x14ac:dyDescent="0.25">
      <c r="A609" s="143" t="s">
        <v>1023</v>
      </c>
      <c r="B609" s="7" t="s">
        <v>1189</v>
      </c>
      <c r="C609" s="161">
        <v>0</v>
      </c>
      <c r="D609" s="20">
        <v>0</v>
      </c>
    </row>
    <row r="610" spans="1:4" x14ac:dyDescent="0.25">
      <c r="A610" s="143" t="s">
        <v>1024</v>
      </c>
      <c r="B610" s="7" t="s">
        <v>1190</v>
      </c>
      <c r="C610" s="161">
        <v>0</v>
      </c>
      <c r="D610" s="20">
        <v>0</v>
      </c>
    </row>
    <row r="611" spans="1:4" x14ac:dyDescent="0.25">
      <c r="A611" s="143" t="s">
        <v>1025</v>
      </c>
      <c r="B611" s="7" t="s">
        <v>1191</v>
      </c>
      <c r="C611" s="161">
        <v>0</v>
      </c>
      <c r="D611" s="20">
        <v>0</v>
      </c>
    </row>
    <row r="612" spans="1:4" x14ac:dyDescent="0.25">
      <c r="A612" s="143" t="s">
        <v>1026</v>
      </c>
      <c r="B612" s="7" t="s">
        <v>1192</v>
      </c>
      <c r="C612" s="161">
        <v>0</v>
      </c>
      <c r="D612" s="20">
        <v>0</v>
      </c>
    </row>
    <row r="613" spans="1:4" x14ac:dyDescent="0.25">
      <c r="A613" s="143" t="s">
        <v>1027</v>
      </c>
      <c r="B613" s="2" t="s">
        <v>378</v>
      </c>
      <c r="C613" s="161">
        <v>91159.3</v>
      </c>
      <c r="D613" s="20">
        <v>582646.06999999995</v>
      </c>
    </row>
    <row r="614" spans="1:4" x14ac:dyDescent="0.25">
      <c r="A614" s="142" t="s">
        <v>1028</v>
      </c>
      <c r="B614" s="14" t="s">
        <v>379</v>
      </c>
      <c r="C614" s="161">
        <v>12046224.77</v>
      </c>
      <c r="D614" s="20">
        <v>12463363.83</v>
      </c>
    </row>
    <row r="615" spans="1:4" x14ac:dyDescent="0.25">
      <c r="A615" s="142" t="s">
        <v>1029</v>
      </c>
      <c r="B615" s="15" t="s">
        <v>380</v>
      </c>
      <c r="C615" s="161">
        <v>11651539.24</v>
      </c>
      <c r="D615" s="20">
        <v>12091436.930000002</v>
      </c>
    </row>
    <row r="616" spans="1:4" x14ac:dyDescent="0.25">
      <c r="A616" s="143" t="s">
        <v>1030</v>
      </c>
      <c r="B616" s="4" t="s">
        <v>381</v>
      </c>
      <c r="C616" s="161">
        <v>10827011.939999999</v>
      </c>
      <c r="D616" s="20">
        <v>11342392.630000001</v>
      </c>
    </row>
    <row r="617" spans="1:4" x14ac:dyDescent="0.25">
      <c r="A617" s="143" t="s">
        <v>1031</v>
      </c>
      <c r="B617" s="4" t="s">
        <v>382</v>
      </c>
      <c r="C617" s="161">
        <v>455863.87</v>
      </c>
      <c r="D617" s="20">
        <v>311114.28999999998</v>
      </c>
    </row>
    <row r="618" spans="1:4" x14ac:dyDescent="0.25">
      <c r="A618" s="143" t="s">
        <v>1032</v>
      </c>
      <c r="B618" s="4" t="s">
        <v>383</v>
      </c>
      <c r="C618" s="161">
        <v>368663.43</v>
      </c>
      <c r="D618" s="20">
        <v>437930.01</v>
      </c>
    </row>
    <row r="619" spans="1:4" x14ac:dyDescent="0.25">
      <c r="A619" s="143" t="s">
        <v>1033</v>
      </c>
      <c r="B619" s="4" t="s">
        <v>384</v>
      </c>
      <c r="C619" s="161">
        <v>0</v>
      </c>
      <c r="D619" s="20">
        <v>0</v>
      </c>
    </row>
    <row r="620" spans="1:4" x14ac:dyDescent="0.25">
      <c r="A620" s="142" t="s">
        <v>1034</v>
      </c>
      <c r="B620" s="15" t="s">
        <v>385</v>
      </c>
      <c r="C620" s="161">
        <v>224940</v>
      </c>
      <c r="D620" s="20">
        <v>220501.55</v>
      </c>
    </row>
    <row r="621" spans="1:4" x14ac:dyDescent="0.25">
      <c r="A621" s="143" t="s">
        <v>1035</v>
      </c>
      <c r="B621" s="4" t="s">
        <v>386</v>
      </c>
      <c r="C621" s="161">
        <v>224940</v>
      </c>
      <c r="D621" s="20">
        <v>220501.55</v>
      </c>
    </row>
    <row r="622" spans="1:4" x14ac:dyDescent="0.25">
      <c r="A622" s="143" t="s">
        <v>1036</v>
      </c>
      <c r="B622" s="4" t="s">
        <v>387</v>
      </c>
      <c r="C622" s="161">
        <v>0</v>
      </c>
      <c r="D622" s="20">
        <v>0</v>
      </c>
    </row>
    <row r="623" spans="1:4" x14ac:dyDescent="0.25">
      <c r="A623" s="143" t="s">
        <v>1037</v>
      </c>
      <c r="B623" s="3" t="s">
        <v>388</v>
      </c>
      <c r="C623" s="161">
        <v>169745.53</v>
      </c>
      <c r="D623" s="20">
        <v>151425.35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NewTable0_Slicer_0">
              <controlPr defaultSize="0" print="0" autoFill="0" autoPict="0" macro="[1]!SlicerSelect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2</xdr:col>
                    <xdr:colOff>200025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92D050"/>
    <pageSetUpPr fitToPage="1"/>
  </sheetPr>
  <dimension ref="A1:N299"/>
  <sheetViews>
    <sheetView showGridLines="0" tabSelected="1" topLeftCell="B1" zoomScale="70" zoomScaleNormal="70" zoomScaleSheetLayoutView="75" workbookViewId="0">
      <selection activeCell="R22" sqref="R22"/>
    </sheetView>
  </sheetViews>
  <sheetFormatPr defaultColWidth="10.42578125" defaultRowHeight="22.5" customHeight="1" x14ac:dyDescent="0.2"/>
  <cols>
    <col min="1" max="1" width="126.42578125" style="24" hidden="1" customWidth="1"/>
    <col min="2" max="2" width="4" style="112" customWidth="1"/>
    <col min="3" max="3" width="4.5703125" style="112" customWidth="1"/>
    <col min="4" max="4" width="2.5703125" style="112" customWidth="1"/>
    <col min="5" max="6" width="4" style="112" customWidth="1"/>
    <col min="7" max="7" width="97.85546875" style="116" bestFit="1" customWidth="1"/>
    <col min="8" max="8" width="20.5703125" style="24" customWidth="1"/>
    <col min="9" max="9" width="19.85546875" style="24" bestFit="1" customWidth="1"/>
    <col min="10" max="10" width="19.7109375" style="24" customWidth="1"/>
    <col min="11" max="11" width="19.140625" style="24" customWidth="1"/>
    <col min="12" max="255" width="10.42578125" style="24"/>
    <col min="256" max="256" width="4" style="24" customWidth="1"/>
    <col min="257" max="257" width="4.5703125" style="24" customWidth="1"/>
    <col min="258" max="258" width="2.5703125" style="24" customWidth="1"/>
    <col min="259" max="260" width="4" style="24" customWidth="1"/>
    <col min="261" max="261" width="93" style="24" customWidth="1"/>
    <col min="262" max="265" width="0" style="24" hidden="1" customWidth="1"/>
    <col min="266" max="266" width="30.140625" style="24" customWidth="1"/>
    <col min="267" max="267" width="41.42578125" style="24" customWidth="1"/>
    <col min="268" max="511" width="10.42578125" style="24"/>
    <col min="512" max="512" width="4" style="24" customWidth="1"/>
    <col min="513" max="513" width="4.5703125" style="24" customWidth="1"/>
    <col min="514" max="514" width="2.5703125" style="24" customWidth="1"/>
    <col min="515" max="516" width="4" style="24" customWidth="1"/>
    <col min="517" max="517" width="93" style="24" customWidth="1"/>
    <col min="518" max="521" width="0" style="24" hidden="1" customWidth="1"/>
    <col min="522" max="522" width="30.140625" style="24" customWidth="1"/>
    <col min="523" max="523" width="41.42578125" style="24" customWidth="1"/>
    <col min="524" max="767" width="10.42578125" style="24"/>
    <col min="768" max="768" width="4" style="24" customWidth="1"/>
    <col min="769" max="769" width="4.5703125" style="24" customWidth="1"/>
    <col min="770" max="770" width="2.5703125" style="24" customWidth="1"/>
    <col min="771" max="772" width="4" style="24" customWidth="1"/>
    <col min="773" max="773" width="93" style="24" customWidth="1"/>
    <col min="774" max="777" width="0" style="24" hidden="1" customWidth="1"/>
    <col min="778" max="778" width="30.140625" style="24" customWidth="1"/>
    <col min="779" max="779" width="41.42578125" style="24" customWidth="1"/>
    <col min="780" max="1023" width="10.42578125" style="24"/>
    <col min="1024" max="1024" width="4" style="24" customWidth="1"/>
    <col min="1025" max="1025" width="4.5703125" style="24" customWidth="1"/>
    <col min="1026" max="1026" width="2.5703125" style="24" customWidth="1"/>
    <col min="1027" max="1028" width="4" style="24" customWidth="1"/>
    <col min="1029" max="1029" width="93" style="24" customWidth="1"/>
    <col min="1030" max="1033" width="0" style="24" hidden="1" customWidth="1"/>
    <col min="1034" max="1034" width="30.140625" style="24" customWidth="1"/>
    <col min="1035" max="1035" width="41.42578125" style="24" customWidth="1"/>
    <col min="1036" max="1279" width="10.42578125" style="24"/>
    <col min="1280" max="1280" width="4" style="24" customWidth="1"/>
    <col min="1281" max="1281" width="4.5703125" style="24" customWidth="1"/>
    <col min="1282" max="1282" width="2.5703125" style="24" customWidth="1"/>
    <col min="1283" max="1284" width="4" style="24" customWidth="1"/>
    <col min="1285" max="1285" width="93" style="24" customWidth="1"/>
    <col min="1286" max="1289" width="0" style="24" hidden="1" customWidth="1"/>
    <col min="1290" max="1290" width="30.140625" style="24" customWidth="1"/>
    <col min="1291" max="1291" width="41.42578125" style="24" customWidth="1"/>
    <col min="1292" max="1535" width="10.42578125" style="24"/>
    <col min="1536" max="1536" width="4" style="24" customWidth="1"/>
    <col min="1537" max="1537" width="4.5703125" style="24" customWidth="1"/>
    <col min="1538" max="1538" width="2.5703125" style="24" customWidth="1"/>
    <col min="1539" max="1540" width="4" style="24" customWidth="1"/>
    <col min="1541" max="1541" width="93" style="24" customWidth="1"/>
    <col min="1542" max="1545" width="0" style="24" hidden="1" customWidth="1"/>
    <col min="1546" max="1546" width="30.140625" style="24" customWidth="1"/>
    <col min="1547" max="1547" width="41.42578125" style="24" customWidth="1"/>
    <col min="1548" max="1791" width="10.42578125" style="24"/>
    <col min="1792" max="1792" width="4" style="24" customWidth="1"/>
    <col min="1793" max="1793" width="4.5703125" style="24" customWidth="1"/>
    <col min="1794" max="1794" width="2.5703125" style="24" customWidth="1"/>
    <col min="1795" max="1796" width="4" style="24" customWidth="1"/>
    <col min="1797" max="1797" width="93" style="24" customWidth="1"/>
    <col min="1798" max="1801" width="0" style="24" hidden="1" customWidth="1"/>
    <col min="1802" max="1802" width="30.140625" style="24" customWidth="1"/>
    <col min="1803" max="1803" width="41.42578125" style="24" customWidth="1"/>
    <col min="1804" max="2047" width="10.42578125" style="24"/>
    <col min="2048" max="2048" width="4" style="24" customWidth="1"/>
    <col min="2049" max="2049" width="4.5703125" style="24" customWidth="1"/>
    <col min="2050" max="2050" width="2.5703125" style="24" customWidth="1"/>
    <col min="2051" max="2052" width="4" style="24" customWidth="1"/>
    <col min="2053" max="2053" width="93" style="24" customWidth="1"/>
    <col min="2054" max="2057" width="0" style="24" hidden="1" customWidth="1"/>
    <col min="2058" max="2058" width="30.140625" style="24" customWidth="1"/>
    <col min="2059" max="2059" width="41.42578125" style="24" customWidth="1"/>
    <col min="2060" max="2303" width="10.42578125" style="24"/>
    <col min="2304" max="2304" width="4" style="24" customWidth="1"/>
    <col min="2305" max="2305" width="4.5703125" style="24" customWidth="1"/>
    <col min="2306" max="2306" width="2.5703125" style="24" customWidth="1"/>
    <col min="2307" max="2308" width="4" style="24" customWidth="1"/>
    <col min="2309" max="2309" width="93" style="24" customWidth="1"/>
    <col min="2310" max="2313" width="0" style="24" hidden="1" customWidth="1"/>
    <col min="2314" max="2314" width="30.140625" style="24" customWidth="1"/>
    <col min="2315" max="2315" width="41.42578125" style="24" customWidth="1"/>
    <col min="2316" max="2559" width="10.42578125" style="24"/>
    <col min="2560" max="2560" width="4" style="24" customWidth="1"/>
    <col min="2561" max="2561" width="4.5703125" style="24" customWidth="1"/>
    <col min="2562" max="2562" width="2.5703125" style="24" customWidth="1"/>
    <col min="2563" max="2564" width="4" style="24" customWidth="1"/>
    <col min="2565" max="2565" width="93" style="24" customWidth="1"/>
    <col min="2566" max="2569" width="0" style="24" hidden="1" customWidth="1"/>
    <col min="2570" max="2570" width="30.140625" style="24" customWidth="1"/>
    <col min="2571" max="2571" width="41.42578125" style="24" customWidth="1"/>
    <col min="2572" max="2815" width="10.42578125" style="24"/>
    <col min="2816" max="2816" width="4" style="24" customWidth="1"/>
    <col min="2817" max="2817" width="4.5703125" style="24" customWidth="1"/>
    <col min="2818" max="2818" width="2.5703125" style="24" customWidth="1"/>
    <col min="2819" max="2820" width="4" style="24" customWidth="1"/>
    <col min="2821" max="2821" width="93" style="24" customWidth="1"/>
    <col min="2822" max="2825" width="0" style="24" hidden="1" customWidth="1"/>
    <col min="2826" max="2826" width="30.140625" style="24" customWidth="1"/>
    <col min="2827" max="2827" width="41.42578125" style="24" customWidth="1"/>
    <col min="2828" max="3071" width="10.42578125" style="24"/>
    <col min="3072" max="3072" width="4" style="24" customWidth="1"/>
    <col min="3073" max="3073" width="4.5703125" style="24" customWidth="1"/>
    <col min="3074" max="3074" width="2.5703125" style="24" customWidth="1"/>
    <col min="3075" max="3076" width="4" style="24" customWidth="1"/>
    <col min="3077" max="3077" width="93" style="24" customWidth="1"/>
    <col min="3078" max="3081" width="0" style="24" hidden="1" customWidth="1"/>
    <col min="3082" max="3082" width="30.140625" style="24" customWidth="1"/>
    <col min="3083" max="3083" width="41.42578125" style="24" customWidth="1"/>
    <col min="3084" max="3327" width="10.42578125" style="24"/>
    <col min="3328" max="3328" width="4" style="24" customWidth="1"/>
    <col min="3329" max="3329" width="4.5703125" style="24" customWidth="1"/>
    <col min="3330" max="3330" width="2.5703125" style="24" customWidth="1"/>
    <col min="3331" max="3332" width="4" style="24" customWidth="1"/>
    <col min="3333" max="3333" width="93" style="24" customWidth="1"/>
    <col min="3334" max="3337" width="0" style="24" hidden="1" customWidth="1"/>
    <col min="3338" max="3338" width="30.140625" style="24" customWidth="1"/>
    <col min="3339" max="3339" width="41.42578125" style="24" customWidth="1"/>
    <col min="3340" max="3583" width="10.42578125" style="24"/>
    <col min="3584" max="3584" width="4" style="24" customWidth="1"/>
    <col min="3585" max="3585" width="4.5703125" style="24" customWidth="1"/>
    <col min="3586" max="3586" width="2.5703125" style="24" customWidth="1"/>
    <col min="3587" max="3588" width="4" style="24" customWidth="1"/>
    <col min="3589" max="3589" width="93" style="24" customWidth="1"/>
    <col min="3590" max="3593" width="0" style="24" hidden="1" customWidth="1"/>
    <col min="3594" max="3594" width="30.140625" style="24" customWidth="1"/>
    <col min="3595" max="3595" width="41.42578125" style="24" customWidth="1"/>
    <col min="3596" max="3839" width="10.42578125" style="24"/>
    <col min="3840" max="3840" width="4" style="24" customWidth="1"/>
    <col min="3841" max="3841" width="4.5703125" style="24" customWidth="1"/>
    <col min="3842" max="3842" width="2.5703125" style="24" customWidth="1"/>
    <col min="3843" max="3844" width="4" style="24" customWidth="1"/>
    <col min="3845" max="3845" width="93" style="24" customWidth="1"/>
    <col min="3846" max="3849" width="0" style="24" hidden="1" customWidth="1"/>
    <col min="3850" max="3850" width="30.140625" style="24" customWidth="1"/>
    <col min="3851" max="3851" width="41.42578125" style="24" customWidth="1"/>
    <col min="3852" max="4095" width="10.42578125" style="24"/>
    <col min="4096" max="4096" width="4" style="24" customWidth="1"/>
    <col min="4097" max="4097" width="4.5703125" style="24" customWidth="1"/>
    <col min="4098" max="4098" width="2.5703125" style="24" customWidth="1"/>
    <col min="4099" max="4100" width="4" style="24" customWidth="1"/>
    <col min="4101" max="4101" width="93" style="24" customWidth="1"/>
    <col min="4102" max="4105" width="0" style="24" hidden="1" customWidth="1"/>
    <col min="4106" max="4106" width="30.140625" style="24" customWidth="1"/>
    <col min="4107" max="4107" width="41.42578125" style="24" customWidth="1"/>
    <col min="4108" max="4351" width="10.42578125" style="24"/>
    <col min="4352" max="4352" width="4" style="24" customWidth="1"/>
    <col min="4353" max="4353" width="4.5703125" style="24" customWidth="1"/>
    <col min="4354" max="4354" width="2.5703125" style="24" customWidth="1"/>
    <col min="4355" max="4356" width="4" style="24" customWidth="1"/>
    <col min="4357" max="4357" width="93" style="24" customWidth="1"/>
    <col min="4358" max="4361" width="0" style="24" hidden="1" customWidth="1"/>
    <col min="4362" max="4362" width="30.140625" style="24" customWidth="1"/>
    <col min="4363" max="4363" width="41.42578125" style="24" customWidth="1"/>
    <col min="4364" max="4607" width="10.42578125" style="24"/>
    <col min="4608" max="4608" width="4" style="24" customWidth="1"/>
    <col min="4609" max="4609" width="4.5703125" style="24" customWidth="1"/>
    <col min="4610" max="4610" width="2.5703125" style="24" customWidth="1"/>
    <col min="4611" max="4612" width="4" style="24" customWidth="1"/>
    <col min="4613" max="4613" width="93" style="24" customWidth="1"/>
    <col min="4614" max="4617" width="0" style="24" hidden="1" customWidth="1"/>
    <col min="4618" max="4618" width="30.140625" style="24" customWidth="1"/>
    <col min="4619" max="4619" width="41.42578125" style="24" customWidth="1"/>
    <col min="4620" max="4863" width="10.42578125" style="24"/>
    <col min="4864" max="4864" width="4" style="24" customWidth="1"/>
    <col min="4865" max="4865" width="4.5703125" style="24" customWidth="1"/>
    <col min="4866" max="4866" width="2.5703125" style="24" customWidth="1"/>
    <col min="4867" max="4868" width="4" style="24" customWidth="1"/>
    <col min="4869" max="4869" width="93" style="24" customWidth="1"/>
    <col min="4870" max="4873" width="0" style="24" hidden="1" customWidth="1"/>
    <col min="4874" max="4874" width="30.140625" style="24" customWidth="1"/>
    <col min="4875" max="4875" width="41.42578125" style="24" customWidth="1"/>
    <col min="4876" max="5119" width="10.42578125" style="24"/>
    <col min="5120" max="5120" width="4" style="24" customWidth="1"/>
    <col min="5121" max="5121" width="4.5703125" style="24" customWidth="1"/>
    <col min="5122" max="5122" width="2.5703125" style="24" customWidth="1"/>
    <col min="5123" max="5124" width="4" style="24" customWidth="1"/>
    <col min="5125" max="5125" width="93" style="24" customWidth="1"/>
    <col min="5126" max="5129" width="0" style="24" hidden="1" customWidth="1"/>
    <col min="5130" max="5130" width="30.140625" style="24" customWidth="1"/>
    <col min="5131" max="5131" width="41.42578125" style="24" customWidth="1"/>
    <col min="5132" max="5375" width="10.42578125" style="24"/>
    <col min="5376" max="5376" width="4" style="24" customWidth="1"/>
    <col min="5377" max="5377" width="4.5703125" style="24" customWidth="1"/>
    <col min="5378" max="5378" width="2.5703125" style="24" customWidth="1"/>
    <col min="5379" max="5380" width="4" style="24" customWidth="1"/>
    <col min="5381" max="5381" width="93" style="24" customWidth="1"/>
    <col min="5382" max="5385" width="0" style="24" hidden="1" customWidth="1"/>
    <col min="5386" max="5386" width="30.140625" style="24" customWidth="1"/>
    <col min="5387" max="5387" width="41.42578125" style="24" customWidth="1"/>
    <col min="5388" max="5631" width="10.42578125" style="24"/>
    <col min="5632" max="5632" width="4" style="24" customWidth="1"/>
    <col min="5633" max="5633" width="4.5703125" style="24" customWidth="1"/>
    <col min="5634" max="5634" width="2.5703125" style="24" customWidth="1"/>
    <col min="5635" max="5636" width="4" style="24" customWidth="1"/>
    <col min="5637" max="5637" width="93" style="24" customWidth="1"/>
    <col min="5638" max="5641" width="0" style="24" hidden="1" customWidth="1"/>
    <col min="5642" max="5642" width="30.140625" style="24" customWidth="1"/>
    <col min="5643" max="5643" width="41.42578125" style="24" customWidth="1"/>
    <col min="5644" max="5887" width="10.42578125" style="24"/>
    <col min="5888" max="5888" width="4" style="24" customWidth="1"/>
    <col min="5889" max="5889" width="4.5703125" style="24" customWidth="1"/>
    <col min="5890" max="5890" width="2.5703125" style="24" customWidth="1"/>
    <col min="5891" max="5892" width="4" style="24" customWidth="1"/>
    <col min="5893" max="5893" width="93" style="24" customWidth="1"/>
    <col min="5894" max="5897" width="0" style="24" hidden="1" customWidth="1"/>
    <col min="5898" max="5898" width="30.140625" style="24" customWidth="1"/>
    <col min="5899" max="5899" width="41.42578125" style="24" customWidth="1"/>
    <col min="5900" max="6143" width="10.42578125" style="24"/>
    <col min="6144" max="6144" width="4" style="24" customWidth="1"/>
    <col min="6145" max="6145" width="4.5703125" style="24" customWidth="1"/>
    <col min="6146" max="6146" width="2.5703125" style="24" customWidth="1"/>
    <col min="6147" max="6148" width="4" style="24" customWidth="1"/>
    <col min="6149" max="6149" width="93" style="24" customWidth="1"/>
    <col min="6150" max="6153" width="0" style="24" hidden="1" customWidth="1"/>
    <col min="6154" max="6154" width="30.140625" style="24" customWidth="1"/>
    <col min="6155" max="6155" width="41.42578125" style="24" customWidth="1"/>
    <col min="6156" max="6399" width="10.42578125" style="24"/>
    <col min="6400" max="6400" width="4" style="24" customWidth="1"/>
    <col min="6401" max="6401" width="4.5703125" style="24" customWidth="1"/>
    <col min="6402" max="6402" width="2.5703125" style="24" customWidth="1"/>
    <col min="6403" max="6404" width="4" style="24" customWidth="1"/>
    <col min="6405" max="6405" width="93" style="24" customWidth="1"/>
    <col min="6406" max="6409" width="0" style="24" hidden="1" customWidth="1"/>
    <col min="6410" max="6410" width="30.140625" style="24" customWidth="1"/>
    <col min="6411" max="6411" width="41.42578125" style="24" customWidth="1"/>
    <col min="6412" max="6655" width="10.42578125" style="24"/>
    <col min="6656" max="6656" width="4" style="24" customWidth="1"/>
    <col min="6657" max="6657" width="4.5703125" style="24" customWidth="1"/>
    <col min="6658" max="6658" width="2.5703125" style="24" customWidth="1"/>
    <col min="6659" max="6660" width="4" style="24" customWidth="1"/>
    <col min="6661" max="6661" width="93" style="24" customWidth="1"/>
    <col min="6662" max="6665" width="0" style="24" hidden="1" customWidth="1"/>
    <col min="6666" max="6666" width="30.140625" style="24" customWidth="1"/>
    <col min="6667" max="6667" width="41.42578125" style="24" customWidth="1"/>
    <col min="6668" max="6911" width="10.42578125" style="24"/>
    <col min="6912" max="6912" width="4" style="24" customWidth="1"/>
    <col min="6913" max="6913" width="4.5703125" style="24" customWidth="1"/>
    <col min="6914" max="6914" width="2.5703125" style="24" customWidth="1"/>
    <col min="6915" max="6916" width="4" style="24" customWidth="1"/>
    <col min="6917" max="6917" width="93" style="24" customWidth="1"/>
    <col min="6918" max="6921" width="0" style="24" hidden="1" customWidth="1"/>
    <col min="6922" max="6922" width="30.140625" style="24" customWidth="1"/>
    <col min="6923" max="6923" width="41.42578125" style="24" customWidth="1"/>
    <col min="6924" max="7167" width="10.42578125" style="24"/>
    <col min="7168" max="7168" width="4" style="24" customWidth="1"/>
    <col min="7169" max="7169" width="4.5703125" style="24" customWidth="1"/>
    <col min="7170" max="7170" width="2.5703125" style="24" customWidth="1"/>
    <col min="7171" max="7172" width="4" style="24" customWidth="1"/>
    <col min="7173" max="7173" width="93" style="24" customWidth="1"/>
    <col min="7174" max="7177" width="0" style="24" hidden="1" customWidth="1"/>
    <col min="7178" max="7178" width="30.140625" style="24" customWidth="1"/>
    <col min="7179" max="7179" width="41.42578125" style="24" customWidth="1"/>
    <col min="7180" max="7423" width="10.42578125" style="24"/>
    <col min="7424" max="7424" width="4" style="24" customWidth="1"/>
    <col min="7425" max="7425" width="4.5703125" style="24" customWidth="1"/>
    <col min="7426" max="7426" width="2.5703125" style="24" customWidth="1"/>
    <col min="7427" max="7428" width="4" style="24" customWidth="1"/>
    <col min="7429" max="7429" width="93" style="24" customWidth="1"/>
    <col min="7430" max="7433" width="0" style="24" hidden="1" customWidth="1"/>
    <col min="7434" max="7434" width="30.140625" style="24" customWidth="1"/>
    <col min="7435" max="7435" width="41.42578125" style="24" customWidth="1"/>
    <col min="7436" max="7679" width="10.42578125" style="24"/>
    <col min="7680" max="7680" width="4" style="24" customWidth="1"/>
    <col min="7681" max="7681" width="4.5703125" style="24" customWidth="1"/>
    <col min="7682" max="7682" width="2.5703125" style="24" customWidth="1"/>
    <col min="7683" max="7684" width="4" style="24" customWidth="1"/>
    <col min="7685" max="7685" width="93" style="24" customWidth="1"/>
    <col min="7686" max="7689" width="0" style="24" hidden="1" customWidth="1"/>
    <col min="7690" max="7690" width="30.140625" style="24" customWidth="1"/>
    <col min="7691" max="7691" width="41.42578125" style="24" customWidth="1"/>
    <col min="7692" max="7935" width="10.42578125" style="24"/>
    <col min="7936" max="7936" width="4" style="24" customWidth="1"/>
    <col min="7937" max="7937" width="4.5703125" style="24" customWidth="1"/>
    <col min="7938" max="7938" width="2.5703125" style="24" customWidth="1"/>
    <col min="7939" max="7940" width="4" style="24" customWidth="1"/>
    <col min="7941" max="7941" width="93" style="24" customWidth="1"/>
    <col min="7942" max="7945" width="0" style="24" hidden="1" customWidth="1"/>
    <col min="7946" max="7946" width="30.140625" style="24" customWidth="1"/>
    <col min="7947" max="7947" width="41.42578125" style="24" customWidth="1"/>
    <col min="7948" max="8191" width="10.42578125" style="24"/>
    <col min="8192" max="8192" width="4" style="24" customWidth="1"/>
    <col min="8193" max="8193" width="4.5703125" style="24" customWidth="1"/>
    <col min="8194" max="8194" width="2.5703125" style="24" customWidth="1"/>
    <col min="8195" max="8196" width="4" style="24" customWidth="1"/>
    <col min="8197" max="8197" width="93" style="24" customWidth="1"/>
    <col min="8198" max="8201" width="0" style="24" hidden="1" customWidth="1"/>
    <col min="8202" max="8202" width="30.140625" style="24" customWidth="1"/>
    <col min="8203" max="8203" width="41.42578125" style="24" customWidth="1"/>
    <col min="8204" max="8447" width="10.42578125" style="24"/>
    <col min="8448" max="8448" width="4" style="24" customWidth="1"/>
    <col min="8449" max="8449" width="4.5703125" style="24" customWidth="1"/>
    <col min="8450" max="8450" width="2.5703125" style="24" customWidth="1"/>
    <col min="8451" max="8452" width="4" style="24" customWidth="1"/>
    <col min="8453" max="8453" width="93" style="24" customWidth="1"/>
    <col min="8454" max="8457" width="0" style="24" hidden="1" customWidth="1"/>
    <col min="8458" max="8458" width="30.140625" style="24" customWidth="1"/>
    <col min="8459" max="8459" width="41.42578125" style="24" customWidth="1"/>
    <col min="8460" max="8703" width="10.42578125" style="24"/>
    <col min="8704" max="8704" width="4" style="24" customWidth="1"/>
    <col min="8705" max="8705" width="4.5703125" style="24" customWidth="1"/>
    <col min="8706" max="8706" width="2.5703125" style="24" customWidth="1"/>
    <col min="8707" max="8708" width="4" style="24" customWidth="1"/>
    <col min="8709" max="8709" width="93" style="24" customWidth="1"/>
    <col min="8710" max="8713" width="0" style="24" hidden="1" customWidth="1"/>
    <col min="8714" max="8714" width="30.140625" style="24" customWidth="1"/>
    <col min="8715" max="8715" width="41.42578125" style="24" customWidth="1"/>
    <col min="8716" max="8959" width="10.42578125" style="24"/>
    <col min="8960" max="8960" width="4" style="24" customWidth="1"/>
    <col min="8961" max="8961" width="4.5703125" style="24" customWidth="1"/>
    <col min="8962" max="8962" width="2.5703125" style="24" customWidth="1"/>
    <col min="8963" max="8964" width="4" style="24" customWidth="1"/>
    <col min="8965" max="8965" width="93" style="24" customWidth="1"/>
    <col min="8966" max="8969" width="0" style="24" hidden="1" customWidth="1"/>
    <col min="8970" max="8970" width="30.140625" style="24" customWidth="1"/>
    <col min="8971" max="8971" width="41.42578125" style="24" customWidth="1"/>
    <col min="8972" max="9215" width="10.42578125" style="24"/>
    <col min="9216" max="9216" width="4" style="24" customWidth="1"/>
    <col min="9217" max="9217" width="4.5703125" style="24" customWidth="1"/>
    <col min="9218" max="9218" width="2.5703125" style="24" customWidth="1"/>
    <col min="9219" max="9220" width="4" style="24" customWidth="1"/>
    <col min="9221" max="9221" width="93" style="24" customWidth="1"/>
    <col min="9222" max="9225" width="0" style="24" hidden="1" customWidth="1"/>
    <col min="9226" max="9226" width="30.140625" style="24" customWidth="1"/>
    <col min="9227" max="9227" width="41.42578125" style="24" customWidth="1"/>
    <col min="9228" max="9471" width="10.42578125" style="24"/>
    <col min="9472" max="9472" width="4" style="24" customWidth="1"/>
    <col min="9473" max="9473" width="4.5703125" style="24" customWidth="1"/>
    <col min="9474" max="9474" width="2.5703125" style="24" customWidth="1"/>
    <col min="9475" max="9476" width="4" style="24" customWidth="1"/>
    <col min="9477" max="9477" width="93" style="24" customWidth="1"/>
    <col min="9478" max="9481" width="0" style="24" hidden="1" customWidth="1"/>
    <col min="9482" max="9482" width="30.140625" style="24" customWidth="1"/>
    <col min="9483" max="9483" width="41.42578125" style="24" customWidth="1"/>
    <col min="9484" max="9727" width="10.42578125" style="24"/>
    <col min="9728" max="9728" width="4" style="24" customWidth="1"/>
    <col min="9729" max="9729" width="4.5703125" style="24" customWidth="1"/>
    <col min="9730" max="9730" width="2.5703125" style="24" customWidth="1"/>
    <col min="9731" max="9732" width="4" style="24" customWidth="1"/>
    <col min="9733" max="9733" width="93" style="24" customWidth="1"/>
    <col min="9734" max="9737" width="0" style="24" hidden="1" customWidth="1"/>
    <col min="9738" max="9738" width="30.140625" style="24" customWidth="1"/>
    <col min="9739" max="9739" width="41.42578125" style="24" customWidth="1"/>
    <col min="9740" max="9983" width="10.42578125" style="24"/>
    <col min="9984" max="9984" width="4" style="24" customWidth="1"/>
    <col min="9985" max="9985" width="4.5703125" style="24" customWidth="1"/>
    <col min="9986" max="9986" width="2.5703125" style="24" customWidth="1"/>
    <col min="9987" max="9988" width="4" style="24" customWidth="1"/>
    <col min="9989" max="9989" width="93" style="24" customWidth="1"/>
    <col min="9990" max="9993" width="0" style="24" hidden="1" customWidth="1"/>
    <col min="9994" max="9994" width="30.140625" style="24" customWidth="1"/>
    <col min="9995" max="9995" width="41.42578125" style="24" customWidth="1"/>
    <col min="9996" max="10239" width="10.42578125" style="24"/>
    <col min="10240" max="10240" width="4" style="24" customWidth="1"/>
    <col min="10241" max="10241" width="4.5703125" style="24" customWidth="1"/>
    <col min="10242" max="10242" width="2.5703125" style="24" customWidth="1"/>
    <col min="10243" max="10244" width="4" style="24" customWidth="1"/>
    <col min="10245" max="10245" width="93" style="24" customWidth="1"/>
    <col min="10246" max="10249" width="0" style="24" hidden="1" customWidth="1"/>
    <col min="10250" max="10250" width="30.140625" style="24" customWidth="1"/>
    <col min="10251" max="10251" width="41.42578125" style="24" customWidth="1"/>
    <col min="10252" max="10495" width="10.42578125" style="24"/>
    <col min="10496" max="10496" width="4" style="24" customWidth="1"/>
    <col min="10497" max="10497" width="4.5703125" style="24" customWidth="1"/>
    <col min="10498" max="10498" width="2.5703125" style="24" customWidth="1"/>
    <col min="10499" max="10500" width="4" style="24" customWidth="1"/>
    <col min="10501" max="10501" width="93" style="24" customWidth="1"/>
    <col min="10502" max="10505" width="0" style="24" hidden="1" customWidth="1"/>
    <col min="10506" max="10506" width="30.140625" style="24" customWidth="1"/>
    <col min="10507" max="10507" width="41.42578125" style="24" customWidth="1"/>
    <col min="10508" max="10751" width="10.42578125" style="24"/>
    <col min="10752" max="10752" width="4" style="24" customWidth="1"/>
    <col min="10753" max="10753" width="4.5703125" style="24" customWidth="1"/>
    <col min="10754" max="10754" width="2.5703125" style="24" customWidth="1"/>
    <col min="10755" max="10756" width="4" style="24" customWidth="1"/>
    <col min="10757" max="10757" width="93" style="24" customWidth="1"/>
    <col min="10758" max="10761" width="0" style="24" hidden="1" customWidth="1"/>
    <col min="10762" max="10762" width="30.140625" style="24" customWidth="1"/>
    <col min="10763" max="10763" width="41.42578125" style="24" customWidth="1"/>
    <col min="10764" max="11007" width="10.42578125" style="24"/>
    <col min="11008" max="11008" width="4" style="24" customWidth="1"/>
    <col min="11009" max="11009" width="4.5703125" style="24" customWidth="1"/>
    <col min="11010" max="11010" width="2.5703125" style="24" customWidth="1"/>
    <col min="11011" max="11012" width="4" style="24" customWidth="1"/>
    <col min="11013" max="11013" width="93" style="24" customWidth="1"/>
    <col min="11014" max="11017" width="0" style="24" hidden="1" customWidth="1"/>
    <col min="11018" max="11018" width="30.140625" style="24" customWidth="1"/>
    <col min="11019" max="11019" width="41.42578125" style="24" customWidth="1"/>
    <col min="11020" max="11263" width="10.42578125" style="24"/>
    <col min="11264" max="11264" width="4" style="24" customWidth="1"/>
    <col min="11265" max="11265" width="4.5703125" style="24" customWidth="1"/>
    <col min="11266" max="11266" width="2.5703125" style="24" customWidth="1"/>
    <col min="11267" max="11268" width="4" style="24" customWidth="1"/>
    <col min="11269" max="11269" width="93" style="24" customWidth="1"/>
    <col min="11270" max="11273" width="0" style="24" hidden="1" customWidth="1"/>
    <col min="11274" max="11274" width="30.140625" style="24" customWidth="1"/>
    <col min="11275" max="11275" width="41.42578125" style="24" customWidth="1"/>
    <col min="11276" max="11519" width="10.42578125" style="24"/>
    <col min="11520" max="11520" width="4" style="24" customWidth="1"/>
    <col min="11521" max="11521" width="4.5703125" style="24" customWidth="1"/>
    <col min="11522" max="11522" width="2.5703125" style="24" customWidth="1"/>
    <col min="11523" max="11524" width="4" style="24" customWidth="1"/>
    <col min="11525" max="11525" width="93" style="24" customWidth="1"/>
    <col min="11526" max="11529" width="0" style="24" hidden="1" customWidth="1"/>
    <col min="11530" max="11530" width="30.140625" style="24" customWidth="1"/>
    <col min="11531" max="11531" width="41.42578125" style="24" customWidth="1"/>
    <col min="11532" max="11775" width="10.42578125" style="24"/>
    <col min="11776" max="11776" width="4" style="24" customWidth="1"/>
    <col min="11777" max="11777" width="4.5703125" style="24" customWidth="1"/>
    <col min="11778" max="11778" width="2.5703125" style="24" customWidth="1"/>
    <col min="11779" max="11780" width="4" style="24" customWidth="1"/>
    <col min="11781" max="11781" width="93" style="24" customWidth="1"/>
    <col min="11782" max="11785" width="0" style="24" hidden="1" customWidth="1"/>
    <col min="11786" max="11786" width="30.140625" style="24" customWidth="1"/>
    <col min="11787" max="11787" width="41.42578125" style="24" customWidth="1"/>
    <col min="11788" max="12031" width="10.42578125" style="24"/>
    <col min="12032" max="12032" width="4" style="24" customWidth="1"/>
    <col min="12033" max="12033" width="4.5703125" style="24" customWidth="1"/>
    <col min="12034" max="12034" width="2.5703125" style="24" customWidth="1"/>
    <col min="12035" max="12036" width="4" style="24" customWidth="1"/>
    <col min="12037" max="12037" width="93" style="24" customWidth="1"/>
    <col min="12038" max="12041" width="0" style="24" hidden="1" customWidth="1"/>
    <col min="12042" max="12042" width="30.140625" style="24" customWidth="1"/>
    <col min="12043" max="12043" width="41.42578125" style="24" customWidth="1"/>
    <col min="12044" max="12287" width="10.42578125" style="24"/>
    <col min="12288" max="12288" width="4" style="24" customWidth="1"/>
    <col min="12289" max="12289" width="4.5703125" style="24" customWidth="1"/>
    <col min="12290" max="12290" width="2.5703125" style="24" customWidth="1"/>
    <col min="12291" max="12292" width="4" style="24" customWidth="1"/>
    <col min="12293" max="12293" width="93" style="24" customWidth="1"/>
    <col min="12294" max="12297" width="0" style="24" hidden="1" customWidth="1"/>
    <col min="12298" max="12298" width="30.140625" style="24" customWidth="1"/>
    <col min="12299" max="12299" width="41.42578125" style="24" customWidth="1"/>
    <col min="12300" max="12543" width="10.42578125" style="24"/>
    <col min="12544" max="12544" width="4" style="24" customWidth="1"/>
    <col min="12545" max="12545" width="4.5703125" style="24" customWidth="1"/>
    <col min="12546" max="12546" width="2.5703125" style="24" customWidth="1"/>
    <col min="12547" max="12548" width="4" style="24" customWidth="1"/>
    <col min="12549" max="12549" width="93" style="24" customWidth="1"/>
    <col min="12550" max="12553" width="0" style="24" hidden="1" customWidth="1"/>
    <col min="12554" max="12554" width="30.140625" style="24" customWidth="1"/>
    <col min="12555" max="12555" width="41.42578125" style="24" customWidth="1"/>
    <col min="12556" max="12799" width="10.42578125" style="24"/>
    <col min="12800" max="12800" width="4" style="24" customWidth="1"/>
    <col min="12801" max="12801" width="4.5703125" style="24" customWidth="1"/>
    <col min="12802" max="12802" width="2.5703125" style="24" customWidth="1"/>
    <col min="12803" max="12804" width="4" style="24" customWidth="1"/>
    <col min="12805" max="12805" width="93" style="24" customWidth="1"/>
    <col min="12806" max="12809" width="0" style="24" hidden="1" customWidth="1"/>
    <col min="12810" max="12810" width="30.140625" style="24" customWidth="1"/>
    <col min="12811" max="12811" width="41.42578125" style="24" customWidth="1"/>
    <col min="12812" max="13055" width="10.42578125" style="24"/>
    <col min="13056" max="13056" width="4" style="24" customWidth="1"/>
    <col min="13057" max="13057" width="4.5703125" style="24" customWidth="1"/>
    <col min="13058" max="13058" width="2.5703125" style="24" customWidth="1"/>
    <col min="13059" max="13060" width="4" style="24" customWidth="1"/>
    <col min="13061" max="13061" width="93" style="24" customWidth="1"/>
    <col min="13062" max="13065" width="0" style="24" hidden="1" customWidth="1"/>
    <col min="13066" max="13066" width="30.140625" style="24" customWidth="1"/>
    <col min="13067" max="13067" width="41.42578125" style="24" customWidth="1"/>
    <col min="13068" max="13311" width="10.42578125" style="24"/>
    <col min="13312" max="13312" width="4" style="24" customWidth="1"/>
    <col min="13313" max="13313" width="4.5703125" style="24" customWidth="1"/>
    <col min="13314" max="13314" width="2.5703125" style="24" customWidth="1"/>
    <col min="13315" max="13316" width="4" style="24" customWidth="1"/>
    <col min="13317" max="13317" width="93" style="24" customWidth="1"/>
    <col min="13318" max="13321" width="0" style="24" hidden="1" customWidth="1"/>
    <col min="13322" max="13322" width="30.140625" style="24" customWidth="1"/>
    <col min="13323" max="13323" width="41.42578125" style="24" customWidth="1"/>
    <col min="13324" max="13567" width="10.42578125" style="24"/>
    <col min="13568" max="13568" width="4" style="24" customWidth="1"/>
    <col min="13569" max="13569" width="4.5703125" style="24" customWidth="1"/>
    <col min="13570" max="13570" width="2.5703125" style="24" customWidth="1"/>
    <col min="13571" max="13572" width="4" style="24" customWidth="1"/>
    <col min="13573" max="13573" width="93" style="24" customWidth="1"/>
    <col min="13574" max="13577" width="0" style="24" hidden="1" customWidth="1"/>
    <col min="13578" max="13578" width="30.140625" style="24" customWidth="1"/>
    <col min="13579" max="13579" width="41.42578125" style="24" customWidth="1"/>
    <col min="13580" max="13823" width="10.42578125" style="24"/>
    <col min="13824" max="13824" width="4" style="24" customWidth="1"/>
    <col min="13825" max="13825" width="4.5703125" style="24" customWidth="1"/>
    <col min="13826" max="13826" width="2.5703125" style="24" customWidth="1"/>
    <col min="13827" max="13828" width="4" style="24" customWidth="1"/>
    <col min="13829" max="13829" width="93" style="24" customWidth="1"/>
    <col min="13830" max="13833" width="0" style="24" hidden="1" customWidth="1"/>
    <col min="13834" max="13834" width="30.140625" style="24" customWidth="1"/>
    <col min="13835" max="13835" width="41.42578125" style="24" customWidth="1"/>
    <col min="13836" max="14079" width="10.42578125" style="24"/>
    <col min="14080" max="14080" width="4" style="24" customWidth="1"/>
    <col min="14081" max="14081" width="4.5703125" style="24" customWidth="1"/>
    <col min="14082" max="14082" width="2.5703125" style="24" customWidth="1"/>
    <col min="14083" max="14084" width="4" style="24" customWidth="1"/>
    <col min="14085" max="14085" width="93" style="24" customWidth="1"/>
    <col min="14086" max="14089" width="0" style="24" hidden="1" customWidth="1"/>
    <col min="14090" max="14090" width="30.140625" style="24" customWidth="1"/>
    <col min="14091" max="14091" width="41.42578125" style="24" customWidth="1"/>
    <col min="14092" max="14335" width="10.42578125" style="24"/>
    <col min="14336" max="14336" width="4" style="24" customWidth="1"/>
    <col min="14337" max="14337" width="4.5703125" style="24" customWidth="1"/>
    <col min="14338" max="14338" width="2.5703125" style="24" customWidth="1"/>
    <col min="14339" max="14340" width="4" style="24" customWidth="1"/>
    <col min="14341" max="14341" width="93" style="24" customWidth="1"/>
    <col min="14342" max="14345" width="0" style="24" hidden="1" customWidth="1"/>
    <col min="14346" max="14346" width="30.140625" style="24" customWidth="1"/>
    <col min="14347" max="14347" width="41.42578125" style="24" customWidth="1"/>
    <col min="14348" max="14591" width="10.42578125" style="24"/>
    <col min="14592" max="14592" width="4" style="24" customWidth="1"/>
    <col min="14593" max="14593" width="4.5703125" style="24" customWidth="1"/>
    <col min="14594" max="14594" width="2.5703125" style="24" customWidth="1"/>
    <col min="14595" max="14596" width="4" style="24" customWidth="1"/>
    <col min="14597" max="14597" width="93" style="24" customWidth="1"/>
    <col min="14598" max="14601" width="0" style="24" hidden="1" customWidth="1"/>
    <col min="14602" max="14602" width="30.140625" style="24" customWidth="1"/>
    <col min="14603" max="14603" width="41.42578125" style="24" customWidth="1"/>
    <col min="14604" max="14847" width="10.42578125" style="24"/>
    <col min="14848" max="14848" width="4" style="24" customWidth="1"/>
    <col min="14849" max="14849" width="4.5703125" style="24" customWidth="1"/>
    <col min="14850" max="14850" width="2.5703125" style="24" customWidth="1"/>
    <col min="14851" max="14852" width="4" style="24" customWidth="1"/>
    <col min="14853" max="14853" width="93" style="24" customWidth="1"/>
    <col min="14854" max="14857" width="0" style="24" hidden="1" customWidth="1"/>
    <col min="14858" max="14858" width="30.140625" style="24" customWidth="1"/>
    <col min="14859" max="14859" width="41.42578125" style="24" customWidth="1"/>
    <col min="14860" max="15103" width="10.42578125" style="24"/>
    <col min="15104" max="15104" width="4" style="24" customWidth="1"/>
    <col min="15105" max="15105" width="4.5703125" style="24" customWidth="1"/>
    <col min="15106" max="15106" width="2.5703125" style="24" customWidth="1"/>
    <col min="15107" max="15108" width="4" style="24" customWidth="1"/>
    <col min="15109" max="15109" width="93" style="24" customWidth="1"/>
    <col min="15110" max="15113" width="0" style="24" hidden="1" customWidth="1"/>
    <col min="15114" max="15114" width="30.140625" style="24" customWidth="1"/>
    <col min="15115" max="15115" width="41.42578125" style="24" customWidth="1"/>
    <col min="15116" max="15359" width="10.42578125" style="24"/>
    <col min="15360" max="15360" width="4" style="24" customWidth="1"/>
    <col min="15361" max="15361" width="4.5703125" style="24" customWidth="1"/>
    <col min="15362" max="15362" width="2.5703125" style="24" customWidth="1"/>
    <col min="15363" max="15364" width="4" style="24" customWidth="1"/>
    <col min="15365" max="15365" width="93" style="24" customWidth="1"/>
    <col min="15366" max="15369" width="0" style="24" hidden="1" customWidth="1"/>
    <col min="15370" max="15370" width="30.140625" style="24" customWidth="1"/>
    <col min="15371" max="15371" width="41.42578125" style="24" customWidth="1"/>
    <col min="15372" max="15615" width="10.42578125" style="24"/>
    <col min="15616" max="15616" width="4" style="24" customWidth="1"/>
    <col min="15617" max="15617" width="4.5703125" style="24" customWidth="1"/>
    <col min="15618" max="15618" width="2.5703125" style="24" customWidth="1"/>
    <col min="15619" max="15620" width="4" style="24" customWidth="1"/>
    <col min="15621" max="15621" width="93" style="24" customWidth="1"/>
    <col min="15622" max="15625" width="0" style="24" hidden="1" customWidth="1"/>
    <col min="15626" max="15626" width="30.140625" style="24" customWidth="1"/>
    <col min="15627" max="15627" width="41.42578125" style="24" customWidth="1"/>
    <col min="15628" max="15871" width="10.42578125" style="24"/>
    <col min="15872" max="15872" width="4" style="24" customWidth="1"/>
    <col min="15873" max="15873" width="4.5703125" style="24" customWidth="1"/>
    <col min="15874" max="15874" width="2.5703125" style="24" customWidth="1"/>
    <col min="15875" max="15876" width="4" style="24" customWidth="1"/>
    <col min="15877" max="15877" width="93" style="24" customWidth="1"/>
    <col min="15878" max="15881" width="0" style="24" hidden="1" customWidth="1"/>
    <col min="15882" max="15882" width="30.140625" style="24" customWidth="1"/>
    <col min="15883" max="15883" width="41.42578125" style="24" customWidth="1"/>
    <col min="15884" max="16127" width="10.42578125" style="24"/>
    <col min="16128" max="16128" width="4" style="24" customWidth="1"/>
    <col min="16129" max="16129" width="4.5703125" style="24" customWidth="1"/>
    <col min="16130" max="16130" width="2.5703125" style="24" customWidth="1"/>
    <col min="16131" max="16132" width="4" style="24" customWidth="1"/>
    <col min="16133" max="16133" width="93" style="24" customWidth="1"/>
    <col min="16134" max="16137" width="0" style="24" hidden="1" customWidth="1"/>
    <col min="16138" max="16138" width="30.140625" style="24" customWidth="1"/>
    <col min="16139" max="16139" width="41.42578125" style="24" customWidth="1"/>
    <col min="16140" max="16384" width="10.42578125" style="24"/>
  </cols>
  <sheetData>
    <row r="1" spans="1:14" s="23" customFormat="1" ht="22.5" customHeight="1" x14ac:dyDescent="0.25">
      <c r="A1" s="128"/>
      <c r="B1" s="208" t="s">
        <v>392</v>
      </c>
      <c r="C1" s="209"/>
      <c r="D1" s="209"/>
      <c r="E1" s="209"/>
      <c r="F1" s="209"/>
      <c r="G1" s="209"/>
      <c r="H1" s="209"/>
      <c r="I1" s="194" t="str">
        <f>IF('CE-118'!C4 ="4","Sanitario", "Sociale")</f>
        <v>Sanitario</v>
      </c>
      <c r="J1" s="194" t="str">
        <f>'CE-118'!D9</f>
        <v>2023</v>
      </c>
      <c r="K1" s="195"/>
    </row>
    <row r="2" spans="1:14" s="23" customFormat="1" ht="22.5" customHeight="1" thickBot="1" x14ac:dyDescent="0.3">
      <c r="A2" s="129"/>
      <c r="B2" s="210"/>
      <c r="C2" s="211"/>
      <c r="D2" s="211"/>
      <c r="E2" s="211"/>
      <c r="F2" s="211"/>
      <c r="G2" s="211"/>
      <c r="H2" s="211"/>
      <c r="I2" s="196"/>
      <c r="J2" s="196"/>
      <c r="K2" s="197"/>
    </row>
    <row r="3" spans="1:14" ht="22.5" customHeight="1" thickBot="1" x14ac:dyDescent="0.3">
      <c r="B3" s="25"/>
      <c r="C3" s="25"/>
      <c r="D3" s="25"/>
      <c r="E3" s="25"/>
      <c r="F3" s="25"/>
      <c r="G3" s="25"/>
      <c r="H3" s="26">
        <v>3</v>
      </c>
      <c r="I3" s="26">
        <v>2</v>
      </c>
    </row>
    <row r="4" spans="1:14" ht="22.5" customHeight="1" x14ac:dyDescent="0.2">
      <c r="B4" s="198" t="s">
        <v>532</v>
      </c>
      <c r="C4" s="199"/>
      <c r="D4" s="199"/>
      <c r="E4" s="199"/>
      <c r="F4" s="199"/>
      <c r="G4" s="200"/>
      <c r="H4" s="204" t="str">
        <f>CONCATENATE("Anno ",'CE-118'!D9)</f>
        <v>Anno 2023</v>
      </c>
      <c r="I4" s="204" t="str">
        <f>CONCATENATE("Anno ",'CE-118'!$C$9)</f>
        <v>Anno 2022</v>
      </c>
      <c r="J4" s="206" t="s">
        <v>535</v>
      </c>
      <c r="K4" s="207"/>
    </row>
    <row r="5" spans="1:14" ht="30.75" customHeight="1" x14ac:dyDescent="0.2">
      <c r="B5" s="201"/>
      <c r="C5" s="202"/>
      <c r="D5" s="202"/>
      <c r="E5" s="202"/>
      <c r="F5" s="202"/>
      <c r="G5" s="203"/>
      <c r="H5" s="205"/>
      <c r="I5" s="205"/>
      <c r="J5" s="27" t="s">
        <v>536</v>
      </c>
      <c r="K5" s="28" t="s">
        <v>537</v>
      </c>
    </row>
    <row r="6" spans="1:14" s="29" customFormat="1" ht="21" customHeight="1" x14ac:dyDescent="0.3">
      <c r="A6" s="29" t="s">
        <v>5</v>
      </c>
      <c r="B6" s="30" t="s">
        <v>393</v>
      </c>
      <c r="C6" s="31" t="s">
        <v>394</v>
      </c>
      <c r="D6" s="31"/>
      <c r="E6" s="31"/>
      <c r="F6" s="31"/>
      <c r="G6" s="32"/>
      <c r="H6" s="119">
        <f>VLOOKUP($A6,'CE-118'!$B$10:$D$623,H$3,FALSE)</f>
        <v>606810326.75999999</v>
      </c>
      <c r="I6" s="158">
        <f>VLOOKUP($A6,'CE-118'!$B$10:$D$623,I$3,FALSE)</f>
        <v>606042920.75999999</v>
      </c>
      <c r="J6" s="120">
        <f>H6-I6</f>
        <v>767406</v>
      </c>
      <c r="K6" s="130">
        <f>IF(J6=0,"-  ",IF(I6=0,"100,0%",J6/I6))</f>
        <v>1.26625685031952E-3</v>
      </c>
      <c r="M6" s="33"/>
      <c r="N6" s="33"/>
    </row>
    <row r="7" spans="1:14" s="29" customFormat="1" ht="21" customHeight="1" x14ac:dyDescent="0.3">
      <c r="A7" s="29" t="s">
        <v>6</v>
      </c>
      <c r="B7" s="34"/>
      <c r="C7" s="35" t="s">
        <v>395</v>
      </c>
      <c r="D7" s="36" t="s">
        <v>396</v>
      </c>
      <c r="E7" s="36"/>
      <c r="F7" s="36"/>
      <c r="G7" s="37"/>
      <c r="H7" s="140">
        <f>VLOOKUP($A7,'CE-118'!$B$10:$D$623,H$3,FALSE)</f>
        <v>505770808.79000002</v>
      </c>
      <c r="I7" s="158">
        <f>VLOOKUP($A7,'CE-118'!$B$10:$D$623,I$3,FALSE)</f>
        <v>511683516.25999999</v>
      </c>
      <c r="J7" s="120">
        <f t="shared" ref="J7:J113" si="0">H7-I7</f>
        <v>-5912707.469999969</v>
      </c>
      <c r="K7" s="130">
        <f t="shared" ref="K7:K70" si="1">IF(J7=0,"-  ",IF(I7=0,"100,0%",J7/I7))</f>
        <v>-1.1555399543094848E-2</v>
      </c>
    </row>
    <row r="8" spans="1:14" s="23" customFormat="1" ht="21" customHeight="1" x14ac:dyDescent="0.3">
      <c r="A8" s="23" t="s">
        <v>7</v>
      </c>
      <c r="B8" s="38"/>
      <c r="C8" s="39"/>
      <c r="D8" s="40"/>
      <c r="E8" s="39" t="s">
        <v>397</v>
      </c>
      <c r="F8" s="40" t="s">
        <v>398</v>
      </c>
      <c r="G8" s="41"/>
      <c r="H8" s="160">
        <f>VLOOKUP($A8,'CE-118'!$B$10:$D$623,H$3,FALSE)</f>
        <v>499450478.60000002</v>
      </c>
      <c r="I8" s="156">
        <f>VLOOKUP($A8,'CE-118'!$B$10:$D$623,I$3,FALSE)</f>
        <v>504892740.93000001</v>
      </c>
      <c r="J8" s="121">
        <f t="shared" si="0"/>
        <v>-5442262.3299999833</v>
      </c>
      <c r="K8" s="131">
        <f t="shared" si="1"/>
        <v>-1.0779046496044824E-2</v>
      </c>
    </row>
    <row r="9" spans="1:14" s="23" customFormat="1" ht="21" customHeight="1" x14ac:dyDescent="0.3">
      <c r="A9" s="23" t="s">
        <v>10</v>
      </c>
      <c r="B9" s="38"/>
      <c r="C9" s="39"/>
      <c r="D9" s="40"/>
      <c r="E9" s="39" t="s">
        <v>399</v>
      </c>
      <c r="F9" s="40" t="s">
        <v>400</v>
      </c>
      <c r="G9" s="41"/>
      <c r="H9" s="160">
        <f>VLOOKUP($A9,'CE-118'!$B$10:$D$623,H$3,FALSE)</f>
        <v>6291303.2399999993</v>
      </c>
      <c r="I9" s="156">
        <f>VLOOKUP($A9,'CE-118'!$B$10:$D$623,I$3,FALSE)</f>
        <v>6433956.8799999999</v>
      </c>
      <c r="J9" s="121">
        <f t="shared" si="0"/>
        <v>-142653.6400000006</v>
      </c>
      <c r="K9" s="131">
        <f t="shared" si="1"/>
        <v>-2.2171991926685185E-2</v>
      </c>
    </row>
    <row r="10" spans="1:14" s="23" customFormat="1" ht="21" customHeight="1" x14ac:dyDescent="0.3">
      <c r="A10" s="23" t="s">
        <v>12</v>
      </c>
      <c r="B10" s="38"/>
      <c r="C10" s="39"/>
      <c r="D10" s="40"/>
      <c r="E10" s="39"/>
      <c r="F10" s="42" t="s">
        <v>395</v>
      </c>
      <c r="G10" s="43" t="s">
        <v>401</v>
      </c>
      <c r="H10" s="160">
        <f>VLOOKUP($A10,'CE-118'!$B$10:$D$623,H$3,FALSE)</f>
        <v>66844.649999999994</v>
      </c>
      <c r="I10" s="156">
        <f>VLOOKUP($A10,'CE-118'!$B$10:$D$623,I$3,FALSE)</f>
        <v>61097</v>
      </c>
      <c r="J10" s="121">
        <f>H10-I10</f>
        <v>5747.6499999999942</v>
      </c>
      <c r="K10" s="131">
        <f t="shared" si="1"/>
        <v>9.4074177128173134E-2</v>
      </c>
    </row>
    <row r="11" spans="1:14" s="23" customFormat="1" ht="21" customHeight="1" x14ac:dyDescent="0.3">
      <c r="A11" s="23" t="s">
        <v>13</v>
      </c>
      <c r="B11" s="38"/>
      <c r="C11" s="39"/>
      <c r="D11" s="40"/>
      <c r="E11" s="39"/>
      <c r="F11" s="42" t="s">
        <v>402</v>
      </c>
      <c r="G11" s="43" t="s">
        <v>403</v>
      </c>
      <c r="H11" s="160">
        <f>VLOOKUP($A11,'CE-118'!$B$10:$D$623,H$3,FALSE)</f>
        <v>0</v>
      </c>
      <c r="I11" s="156">
        <f>VLOOKUP($A11,'CE-118'!$B$10:$D$623,I$3,FALSE)</f>
        <v>0</v>
      </c>
      <c r="J11" s="121">
        <f>H11-I11</f>
        <v>0</v>
      </c>
      <c r="K11" s="131" t="str">
        <f t="shared" si="1"/>
        <v xml:space="preserve">-  </v>
      </c>
    </row>
    <row r="12" spans="1:14" s="23" customFormat="1" ht="21" customHeight="1" x14ac:dyDescent="0.3">
      <c r="A12" s="23" t="s">
        <v>14</v>
      </c>
      <c r="B12" s="38"/>
      <c r="C12" s="39"/>
      <c r="D12" s="40"/>
      <c r="E12" s="39"/>
      <c r="F12" s="42" t="s">
        <v>404</v>
      </c>
      <c r="G12" s="43" t="s">
        <v>405</v>
      </c>
      <c r="H12" s="160">
        <f>VLOOKUP($A12,'CE-118'!$B$10:$D$623,H$3,FALSE)</f>
        <v>2451.64</v>
      </c>
      <c r="I12" s="156">
        <f>VLOOKUP($A12,'CE-118'!$B$10:$D$623,I$3,FALSE)</f>
        <v>1985.12</v>
      </c>
      <c r="J12" s="121">
        <f>H12-I12</f>
        <v>466.52</v>
      </c>
      <c r="K12" s="131">
        <f t="shared" si="1"/>
        <v>0.23500846296445554</v>
      </c>
    </row>
    <row r="13" spans="1:14" s="23" customFormat="1" ht="21" customHeight="1" x14ac:dyDescent="0.3">
      <c r="A13" s="23" t="s">
        <v>15</v>
      </c>
      <c r="B13" s="38"/>
      <c r="C13" s="39"/>
      <c r="D13" s="40"/>
      <c r="E13" s="39"/>
      <c r="F13" s="42" t="s">
        <v>406</v>
      </c>
      <c r="G13" s="43" t="s">
        <v>407</v>
      </c>
      <c r="H13" s="160">
        <f>VLOOKUP($A13,'CE-118'!$B$10:$D$623,H$3,FALSE)</f>
        <v>0</v>
      </c>
      <c r="I13" s="156">
        <f>VLOOKUP($A13,'CE-118'!$B$10:$D$623,I$3,FALSE)</f>
        <v>0</v>
      </c>
      <c r="J13" s="121">
        <f>H13-I13</f>
        <v>0</v>
      </c>
      <c r="K13" s="131" t="str">
        <f t="shared" si="1"/>
        <v xml:space="preserve">-  </v>
      </c>
    </row>
    <row r="14" spans="1:14" s="23" customFormat="1" ht="21" customHeight="1" x14ac:dyDescent="0.3">
      <c r="A14" s="23" t="s">
        <v>16</v>
      </c>
      <c r="B14" s="38"/>
      <c r="C14" s="39"/>
      <c r="D14" s="40"/>
      <c r="E14" s="39"/>
      <c r="F14" s="42" t="s">
        <v>408</v>
      </c>
      <c r="G14" s="43" t="s">
        <v>409</v>
      </c>
      <c r="H14" s="160">
        <f>VLOOKUP($A14,'CE-118'!$B$10:$D$623,H$3,FALSE)</f>
        <v>0</v>
      </c>
      <c r="I14" s="156">
        <f>VLOOKUP($A14,'CE-118'!$B$10:$D$623,I$3,FALSE)</f>
        <v>32534</v>
      </c>
      <c r="J14" s="121">
        <f t="shared" si="0"/>
        <v>-32534</v>
      </c>
      <c r="K14" s="131">
        <f t="shared" si="1"/>
        <v>-1</v>
      </c>
    </row>
    <row r="15" spans="1:14" s="23" customFormat="1" ht="21" customHeight="1" x14ac:dyDescent="0.3">
      <c r="A15" s="23" t="s">
        <v>19</v>
      </c>
      <c r="B15" s="38"/>
      <c r="C15" s="44"/>
      <c r="D15" s="45"/>
      <c r="E15" s="44"/>
      <c r="F15" s="46" t="s">
        <v>410</v>
      </c>
      <c r="G15" s="47" t="s">
        <v>411</v>
      </c>
      <c r="H15" s="160">
        <f>VLOOKUP($A15,'CE-118'!$B$10:$D$623,H$3,FALSE)</f>
        <v>6222006.9499999993</v>
      </c>
      <c r="I15" s="156">
        <f>VLOOKUP($A15,'CE-118'!$B$10:$D$623,I$3,FALSE)</f>
        <v>6338340.7599999998</v>
      </c>
      <c r="J15" s="121">
        <f>H15-I15</f>
        <v>-116333.81000000052</v>
      </c>
      <c r="K15" s="131">
        <f t="shared" si="1"/>
        <v>-1.8353984805323173E-2</v>
      </c>
    </row>
    <row r="16" spans="1:14" s="23" customFormat="1" ht="21" customHeight="1" x14ac:dyDescent="0.3">
      <c r="A16" s="23" t="s">
        <v>20</v>
      </c>
      <c r="B16" s="38"/>
      <c r="C16" s="39"/>
      <c r="D16" s="40"/>
      <c r="E16" s="39" t="s">
        <v>412</v>
      </c>
      <c r="F16" s="40" t="s">
        <v>413</v>
      </c>
      <c r="G16" s="48"/>
      <c r="H16" s="160">
        <f>VLOOKUP($A16,'CE-118'!$B$10:$D$623,H$3,FALSE)</f>
        <v>0</v>
      </c>
      <c r="I16" s="156">
        <f>VLOOKUP($A16,'CE-118'!$B$10:$D$623,I$3,FALSE)</f>
        <v>0</v>
      </c>
      <c r="J16" s="121">
        <f t="shared" si="0"/>
        <v>0</v>
      </c>
      <c r="K16" s="131" t="str">
        <f t="shared" si="1"/>
        <v xml:space="preserve">-  </v>
      </c>
    </row>
    <row r="17" spans="1:11" s="23" customFormat="1" ht="21" customHeight="1" x14ac:dyDescent="0.3">
      <c r="A17" s="23" t="s">
        <v>21</v>
      </c>
      <c r="B17" s="38"/>
      <c r="C17" s="44"/>
      <c r="D17" s="45"/>
      <c r="E17" s="45"/>
      <c r="F17" s="46" t="s">
        <v>395</v>
      </c>
      <c r="G17" s="47" t="s">
        <v>414</v>
      </c>
      <c r="H17" s="160">
        <f>VLOOKUP($A17,'CE-118'!$B$10:$D$623,H$3,FALSE)</f>
        <v>0</v>
      </c>
      <c r="I17" s="156">
        <f>VLOOKUP($A17,'CE-118'!$B$10:$D$623,I$3,FALSE)</f>
        <v>0</v>
      </c>
      <c r="J17" s="122">
        <f t="shared" si="0"/>
        <v>0</v>
      </c>
      <c r="K17" s="132" t="str">
        <f t="shared" si="1"/>
        <v xml:space="preserve">-  </v>
      </c>
    </row>
    <row r="18" spans="1:11" s="23" customFormat="1" ht="21" customHeight="1" x14ac:dyDescent="0.3">
      <c r="A18" s="23" t="s">
        <v>22</v>
      </c>
      <c r="B18" s="38"/>
      <c r="C18" s="39"/>
      <c r="D18" s="40"/>
      <c r="E18" s="40"/>
      <c r="F18" s="42" t="s">
        <v>402</v>
      </c>
      <c r="G18" s="43" t="s">
        <v>415</v>
      </c>
      <c r="H18" s="160">
        <f>VLOOKUP($A18,'CE-118'!$B$10:$D$623,H$3,FALSE)</f>
        <v>0</v>
      </c>
      <c r="I18" s="156">
        <f>VLOOKUP($A18,'CE-118'!$B$10:$D$623,I$3,FALSE)</f>
        <v>0</v>
      </c>
      <c r="J18" s="122">
        <f t="shared" si="0"/>
        <v>0</v>
      </c>
      <c r="K18" s="132" t="str">
        <f t="shared" si="1"/>
        <v xml:space="preserve">-  </v>
      </c>
    </row>
    <row r="19" spans="1:11" s="23" customFormat="1" ht="21" customHeight="1" x14ac:dyDescent="0.3">
      <c r="A19" s="23" t="s">
        <v>23</v>
      </c>
      <c r="B19" s="38"/>
      <c r="C19" s="39"/>
      <c r="D19" s="40"/>
      <c r="E19" s="40"/>
      <c r="F19" s="42" t="s">
        <v>404</v>
      </c>
      <c r="G19" s="43" t="s">
        <v>416</v>
      </c>
      <c r="H19" s="160">
        <f>VLOOKUP($A19,'CE-118'!$B$10:$D$623,H$3,FALSE)</f>
        <v>0</v>
      </c>
      <c r="I19" s="156">
        <f>VLOOKUP($A19,'CE-118'!$B$10:$D$623,I$3,FALSE)</f>
        <v>0</v>
      </c>
      <c r="J19" s="122">
        <f t="shared" si="0"/>
        <v>0</v>
      </c>
      <c r="K19" s="132" t="str">
        <f t="shared" si="1"/>
        <v xml:space="preserve">-  </v>
      </c>
    </row>
    <row r="20" spans="1:11" s="23" customFormat="1" ht="21" customHeight="1" x14ac:dyDescent="0.3">
      <c r="A20" s="23" t="s">
        <v>24</v>
      </c>
      <c r="B20" s="38"/>
      <c r="C20" s="44"/>
      <c r="D20" s="45"/>
      <c r="E20" s="45"/>
      <c r="F20" s="46" t="s">
        <v>406</v>
      </c>
      <c r="G20" s="47" t="s">
        <v>417</v>
      </c>
      <c r="H20" s="160">
        <f>VLOOKUP($A20,'CE-118'!$B$10:$D$623,H$3,FALSE)</f>
        <v>0</v>
      </c>
      <c r="I20" s="156">
        <f>VLOOKUP($A20,'CE-118'!$B$10:$D$623,I$3,FALSE)</f>
        <v>0</v>
      </c>
      <c r="J20" s="122">
        <f t="shared" si="0"/>
        <v>0</v>
      </c>
      <c r="K20" s="132" t="str">
        <f t="shared" si="1"/>
        <v xml:space="preserve">-  </v>
      </c>
    </row>
    <row r="21" spans="1:11" s="23" customFormat="1" ht="21" customHeight="1" x14ac:dyDescent="0.3">
      <c r="A21" s="23" t="s">
        <v>25</v>
      </c>
      <c r="B21" s="38"/>
      <c r="C21" s="39"/>
      <c r="D21" s="40"/>
      <c r="E21" s="39" t="s">
        <v>418</v>
      </c>
      <c r="F21" s="40" t="s">
        <v>419</v>
      </c>
      <c r="G21" s="41"/>
      <c r="H21" s="160">
        <f>VLOOKUP($A21,'CE-118'!$B$10:$D$623,H$3,FALSE)</f>
        <v>29026.95</v>
      </c>
      <c r="I21" s="156">
        <f>VLOOKUP($A21,'CE-118'!$B$10:$D$623,I$3,FALSE)</f>
        <v>356818.45</v>
      </c>
      <c r="J21" s="121">
        <f t="shared" si="0"/>
        <v>-327791.5</v>
      </c>
      <c r="K21" s="131">
        <f t="shared" si="1"/>
        <v>-0.91865064712881295</v>
      </c>
    </row>
    <row r="22" spans="1:11" s="29" customFormat="1" ht="21" customHeight="1" x14ac:dyDescent="0.3">
      <c r="A22" s="29" t="s">
        <v>26</v>
      </c>
      <c r="B22" s="49"/>
      <c r="C22" s="50" t="s">
        <v>402</v>
      </c>
      <c r="D22" s="51" t="s">
        <v>420</v>
      </c>
      <c r="E22" s="51"/>
      <c r="F22" s="51"/>
      <c r="G22" s="52"/>
      <c r="H22" s="160">
        <f>VLOOKUP($A22,'CE-118'!$B$10:$D$623,H$3,FALSE)</f>
        <v>-17251.95</v>
      </c>
      <c r="I22" s="158">
        <f>VLOOKUP($A22,'CE-118'!$B$10:$D$623,I$3,FALSE)</f>
        <v>-4104744.47</v>
      </c>
      <c r="J22" s="120">
        <f>H22-I22</f>
        <v>4087492.52</v>
      </c>
      <c r="K22" s="130">
        <f t="shared" si="1"/>
        <v>-0.99579707089537772</v>
      </c>
    </row>
    <row r="23" spans="1:11" s="29" customFormat="1" ht="21" customHeight="1" x14ac:dyDescent="0.25">
      <c r="A23" s="29" t="s">
        <v>29</v>
      </c>
      <c r="B23" s="49"/>
      <c r="C23" s="35" t="s">
        <v>404</v>
      </c>
      <c r="D23" s="36" t="s">
        <v>421</v>
      </c>
      <c r="E23" s="36"/>
      <c r="F23" s="36"/>
      <c r="G23" s="37"/>
      <c r="H23" s="160">
        <f>VLOOKUP($A23,'CE-118'!$B$10:$D$623,H$3,FALSE)</f>
        <v>2737329.35</v>
      </c>
      <c r="I23" s="158">
        <f>VLOOKUP($A23,'CE-118'!$B$10:$D$623,I$3,FALSE)</f>
        <v>5354896.74</v>
      </c>
      <c r="J23" s="120">
        <f>H23-I23</f>
        <v>-2617567.39</v>
      </c>
      <c r="K23" s="130">
        <f t="shared" si="1"/>
        <v>-0.48881752853370614</v>
      </c>
    </row>
    <row r="24" spans="1:11" s="29" customFormat="1" ht="21" customHeight="1" x14ac:dyDescent="0.25">
      <c r="A24" s="29" t="s">
        <v>30</v>
      </c>
      <c r="B24" s="34"/>
      <c r="C24" s="50" t="s">
        <v>406</v>
      </c>
      <c r="D24" s="51" t="s">
        <v>422</v>
      </c>
      <c r="E24" s="51"/>
      <c r="F24" s="51"/>
      <c r="G24" s="52"/>
      <c r="H24" s="160">
        <f>VLOOKUP($A24,'CE-118'!$B$10:$D$623,H$3,FALSE)</f>
        <v>68165153.99000001</v>
      </c>
      <c r="I24" s="158">
        <f>VLOOKUP($A24,'CE-118'!$B$10:$D$623,I$3,FALSE)</f>
        <v>66501208.089999996</v>
      </c>
      <c r="J24" s="120">
        <f t="shared" si="0"/>
        <v>1663945.9000000134</v>
      </c>
      <c r="K24" s="130">
        <f t="shared" si="1"/>
        <v>2.5021288301230522E-2</v>
      </c>
    </row>
    <row r="25" spans="1:11" s="23" customFormat="1" ht="10.5" customHeight="1" x14ac:dyDescent="0.25">
      <c r="A25" s="23" t="s">
        <v>32</v>
      </c>
      <c r="B25" s="38"/>
      <c r="C25" s="150"/>
      <c r="D25" s="153"/>
      <c r="E25" s="184" t="s">
        <v>397</v>
      </c>
      <c r="F25" s="186" t="s">
        <v>423</v>
      </c>
      <c r="G25" s="186"/>
      <c r="H25" s="180">
        <f>VLOOKUP($A25,'CE-118'!$B$10:$D$623,H$3,FALSE)+VLOOKUP($A26,'CE-118'!$B$10:$D$623,H$3,FALSE)</f>
        <v>53592227.799999997</v>
      </c>
      <c r="I25" s="181">
        <f>VLOOKUP($A25,'CE-118'!$B$10:$D$623,I$3,FALSE)+VLOOKUP($A26,'CE-118'!$B$10:$D$623,I$3,FALSE)</f>
        <v>52563157.57</v>
      </c>
      <c r="J25" s="190">
        <f t="shared" si="0"/>
        <v>1029070.2299999967</v>
      </c>
      <c r="K25" s="178">
        <f t="shared" si="1"/>
        <v>1.9577785612090594E-2</v>
      </c>
    </row>
    <row r="26" spans="1:11" s="23" customFormat="1" ht="10.5" customHeight="1" x14ac:dyDescent="0.25">
      <c r="A26" s="23" t="s">
        <v>39</v>
      </c>
      <c r="B26" s="38"/>
      <c r="C26" s="152"/>
      <c r="D26" s="155"/>
      <c r="E26" s="185"/>
      <c r="F26" s="187"/>
      <c r="G26" s="187"/>
      <c r="H26" s="180"/>
      <c r="I26" s="183"/>
      <c r="J26" s="192"/>
      <c r="K26" s="179" t="str">
        <f t="shared" si="1"/>
        <v xml:space="preserve">-  </v>
      </c>
    </row>
    <row r="27" spans="1:11" s="23" customFormat="1" ht="21" customHeight="1" x14ac:dyDescent="0.25">
      <c r="A27" s="23" t="s">
        <v>43</v>
      </c>
      <c r="B27" s="38"/>
      <c r="C27" s="44"/>
      <c r="D27" s="45"/>
      <c r="E27" s="159" t="s">
        <v>399</v>
      </c>
      <c r="F27" s="45" t="s">
        <v>424</v>
      </c>
      <c r="G27" s="53"/>
      <c r="H27" s="141">
        <f>VLOOKUP($A27,'CE-118'!$B$10:$D$623,H$3,FALSE)</f>
        <v>6080742.0600000005</v>
      </c>
      <c r="I27" s="156">
        <f>VLOOKUP($A27,'CE-118'!$B$10:$D$623,I$3,FALSE)</f>
        <v>5270845.88</v>
      </c>
      <c r="J27" s="121">
        <f t="shared" si="0"/>
        <v>809896.18000000063</v>
      </c>
      <c r="K27" s="131">
        <f t="shared" si="1"/>
        <v>0.15365582649136397</v>
      </c>
    </row>
    <row r="28" spans="1:11" s="23" customFormat="1" ht="7.15" customHeight="1" x14ac:dyDescent="0.25">
      <c r="A28" s="23" t="s">
        <v>35</v>
      </c>
      <c r="B28" s="38"/>
      <c r="C28" s="150"/>
      <c r="D28" s="153"/>
      <c r="E28" s="184" t="s">
        <v>412</v>
      </c>
      <c r="F28" s="186" t="s">
        <v>425</v>
      </c>
      <c r="G28" s="186"/>
      <c r="H28" s="180">
        <f>VLOOKUP($A28,'CE-118'!$B$10:$D$623,H$3,FALSE)+VLOOKUP($A29,'CE-118'!$B$10:$D$623,H$3,FALSE)+VLOOKUP($A30,'CE-118'!$B$10:$D$623,H$3,FALSE)</f>
        <v>8492184.1300000008</v>
      </c>
      <c r="I28" s="181">
        <f>VLOOKUP($A28,'CE-118'!$B$10:$D$623,I$3,FALSE)+VLOOKUP($A29,'CE-118'!$B$10:$D$623,I$3,FALSE)+VLOOKUP($A30,'CE-118'!$B$10:$D$623,I$3,FALSE)</f>
        <v>8667204.6400000006</v>
      </c>
      <c r="J28" s="190">
        <f t="shared" si="0"/>
        <v>-175020.50999999978</v>
      </c>
      <c r="K28" s="178">
        <f t="shared" si="1"/>
        <v>-2.0193420747476404E-2</v>
      </c>
    </row>
    <row r="29" spans="1:11" s="23" customFormat="1" ht="7.15" customHeight="1" x14ac:dyDescent="0.25">
      <c r="A29" s="23" t="s">
        <v>36</v>
      </c>
      <c r="B29" s="38"/>
      <c r="C29" s="151"/>
      <c r="D29" s="154"/>
      <c r="E29" s="189"/>
      <c r="F29" s="188"/>
      <c r="G29" s="188"/>
      <c r="H29" s="180"/>
      <c r="I29" s="182"/>
      <c r="J29" s="191"/>
      <c r="K29" s="193" t="str">
        <f t="shared" si="1"/>
        <v xml:space="preserve">-  </v>
      </c>
    </row>
    <row r="30" spans="1:11" s="29" customFormat="1" ht="7.15" customHeight="1" x14ac:dyDescent="0.25">
      <c r="A30" s="23" t="s">
        <v>42</v>
      </c>
      <c r="B30" s="38"/>
      <c r="C30" s="151"/>
      <c r="D30" s="154"/>
      <c r="E30" s="185"/>
      <c r="F30" s="187"/>
      <c r="G30" s="187"/>
      <c r="H30" s="180"/>
      <c r="I30" s="183"/>
      <c r="J30" s="192"/>
      <c r="K30" s="179" t="str">
        <f t="shared" si="1"/>
        <v xml:space="preserve">-  </v>
      </c>
    </row>
    <row r="31" spans="1:11" s="29" customFormat="1" ht="21" customHeight="1" x14ac:dyDescent="0.25">
      <c r="A31" s="29" t="s">
        <v>51</v>
      </c>
      <c r="B31" s="49"/>
      <c r="C31" s="35" t="s">
        <v>408</v>
      </c>
      <c r="D31" s="36" t="s">
        <v>426</v>
      </c>
      <c r="E31" s="36"/>
      <c r="F31" s="36"/>
      <c r="G31" s="37"/>
      <c r="H31" s="139">
        <f>VLOOKUP($A31,'CE-118'!$B$10:$D$623,H$3,FALSE)</f>
        <v>2391432.8899999997</v>
      </c>
      <c r="I31" s="158">
        <f>VLOOKUP($A31,'CE-118'!$B$10:$D$623,I$3,FALSE)</f>
        <v>1393992.7</v>
      </c>
      <c r="J31" s="120">
        <f t="shared" si="0"/>
        <v>997440.18999999971</v>
      </c>
      <c r="K31" s="130">
        <f t="shared" si="1"/>
        <v>0.71552755620599717</v>
      </c>
    </row>
    <row r="32" spans="1:11" s="29" customFormat="1" ht="21" customHeight="1" x14ac:dyDescent="0.25">
      <c r="A32" s="29" t="s">
        <v>69</v>
      </c>
      <c r="B32" s="49"/>
      <c r="C32" s="35" t="s">
        <v>410</v>
      </c>
      <c r="D32" s="36" t="s">
        <v>427</v>
      </c>
      <c r="E32" s="36"/>
      <c r="F32" s="36"/>
      <c r="G32" s="37"/>
      <c r="H32" s="158">
        <f>VLOOKUP($A32,'CE-118'!$B$10:$D$623,H$3,FALSE)</f>
        <v>6638297.7000000002</v>
      </c>
      <c r="I32" s="158">
        <f>VLOOKUP($A32,'CE-118'!$B$10:$D$623,I$3,FALSE)</f>
        <v>5904322.6200000001</v>
      </c>
      <c r="J32" s="120">
        <f t="shared" si="0"/>
        <v>733975.08000000007</v>
      </c>
      <c r="K32" s="130">
        <f t="shared" si="1"/>
        <v>0.12431147944283574</v>
      </c>
    </row>
    <row r="33" spans="1:14" s="29" customFormat="1" ht="21" customHeight="1" x14ac:dyDescent="0.25">
      <c r="A33" s="29" t="s">
        <v>73</v>
      </c>
      <c r="B33" s="49"/>
      <c r="C33" s="50" t="s">
        <v>428</v>
      </c>
      <c r="D33" s="51" t="s">
        <v>429</v>
      </c>
      <c r="E33" s="51"/>
      <c r="F33" s="51"/>
      <c r="G33" s="52"/>
      <c r="H33" s="158">
        <f>VLOOKUP($A33,'CE-118'!$B$10:$D$623,H$3,FALSE)</f>
        <v>14349025.449999999</v>
      </c>
      <c r="I33" s="158">
        <f>VLOOKUP($A33,'CE-118'!$B$10:$D$623,I$3,FALSE)</f>
        <v>14178327.08</v>
      </c>
      <c r="J33" s="120">
        <f t="shared" si="0"/>
        <v>170698.36999999918</v>
      </c>
      <c r="K33" s="130">
        <f t="shared" si="1"/>
        <v>1.2039387230725332E-2</v>
      </c>
    </row>
    <row r="34" spans="1:14" s="29" customFormat="1" ht="21" customHeight="1" x14ac:dyDescent="0.25">
      <c r="A34" s="29" t="s">
        <v>80</v>
      </c>
      <c r="B34" s="49"/>
      <c r="C34" s="35" t="s">
        <v>430</v>
      </c>
      <c r="D34" s="56" t="s">
        <v>431</v>
      </c>
      <c r="E34" s="57"/>
      <c r="F34" s="57"/>
      <c r="G34" s="58"/>
      <c r="H34" s="158">
        <f>VLOOKUP($A34,'CE-118'!$B$10:$D$623,H$3,FALSE)</f>
        <v>0</v>
      </c>
      <c r="I34" s="158">
        <f>VLOOKUP($A34,'CE-118'!$B$10:$D$623,I$3,FALSE)</f>
        <v>0</v>
      </c>
      <c r="J34" s="120">
        <f t="shared" si="0"/>
        <v>0</v>
      </c>
      <c r="K34" s="130" t="str">
        <f t="shared" si="1"/>
        <v xml:space="preserve">-  </v>
      </c>
    </row>
    <row r="35" spans="1:14" s="29" customFormat="1" ht="21" customHeight="1" x14ac:dyDescent="0.25">
      <c r="A35" s="29" t="s">
        <v>81</v>
      </c>
      <c r="B35" s="49"/>
      <c r="C35" s="50" t="s">
        <v>432</v>
      </c>
      <c r="D35" s="51" t="s">
        <v>433</v>
      </c>
      <c r="E35" s="51"/>
      <c r="F35" s="51"/>
      <c r="G35" s="52"/>
      <c r="H35" s="158">
        <f>VLOOKUP($A35,'CE-118'!$B$10:$D$623,H$3,FALSE)</f>
        <v>6775530.54</v>
      </c>
      <c r="I35" s="158">
        <f>VLOOKUP($A35,'CE-118'!$B$10:$D$623,I$3,FALSE)</f>
        <v>5131401.74</v>
      </c>
      <c r="J35" s="123">
        <f t="shared" si="0"/>
        <v>1644128.7999999998</v>
      </c>
      <c r="K35" s="133">
        <f t="shared" si="1"/>
        <v>0.32040539472553553</v>
      </c>
    </row>
    <row r="36" spans="1:14" s="23" customFormat="1" ht="21" customHeight="1" x14ac:dyDescent="0.25">
      <c r="A36" s="23" t="s">
        <v>5</v>
      </c>
      <c r="B36" s="118"/>
      <c r="C36" s="212" t="s">
        <v>434</v>
      </c>
      <c r="D36" s="212"/>
      <c r="E36" s="212"/>
      <c r="F36" s="212"/>
      <c r="G36" s="213"/>
      <c r="H36" s="146">
        <f>H7+H22+H23+H24+H31+H32+H33+H34+H35</f>
        <v>606810326.76000011</v>
      </c>
      <c r="I36" s="146">
        <f>I7+I22+I23+I24+I31+I32+I33+I34+I35</f>
        <v>606042920.76000011</v>
      </c>
      <c r="J36" s="124">
        <f t="shared" si="0"/>
        <v>767406</v>
      </c>
      <c r="K36" s="134">
        <f t="shared" si="1"/>
        <v>1.2662568503195198E-3</v>
      </c>
    </row>
    <row r="37" spans="1:14" s="29" customFormat="1" ht="21" customHeight="1" x14ac:dyDescent="0.25">
      <c r="B37" s="59"/>
      <c r="C37" s="44"/>
      <c r="D37" s="45"/>
      <c r="E37" s="45"/>
      <c r="F37" s="45"/>
      <c r="G37" s="53"/>
      <c r="H37" s="139"/>
      <c r="I37" s="139"/>
      <c r="J37" s="125"/>
      <c r="K37" s="135"/>
      <c r="M37" s="33"/>
      <c r="N37" s="33"/>
    </row>
    <row r="38" spans="1:14" s="29" customFormat="1" ht="21" customHeight="1" x14ac:dyDescent="0.25">
      <c r="A38" s="29" t="s">
        <v>85</v>
      </c>
      <c r="B38" s="60" t="s">
        <v>435</v>
      </c>
      <c r="C38" s="61" t="s">
        <v>436</v>
      </c>
      <c r="D38" s="62"/>
      <c r="E38" s="62"/>
      <c r="F38" s="62"/>
      <c r="G38" s="63"/>
      <c r="H38" s="160">
        <f>VLOOKUP($A38,'CE-118'!$B$10:$D$623,H$3,FALSE)</f>
        <v>651611193.30999959</v>
      </c>
      <c r="I38" s="158">
        <f>VLOOKUP($A38,'CE-118'!$B$10:$D$623,I$3,FALSE)</f>
        <v>650397052.61999965</v>
      </c>
      <c r="J38" s="120">
        <f t="shared" si="0"/>
        <v>1214140.689999938</v>
      </c>
      <c r="K38" s="130">
        <f t="shared" si="1"/>
        <v>1.8667684380010725E-3</v>
      </c>
    </row>
    <row r="39" spans="1:14" s="23" customFormat="1" ht="21" customHeight="1" x14ac:dyDescent="0.25">
      <c r="A39" s="23" t="s">
        <v>86</v>
      </c>
      <c r="B39" s="49"/>
      <c r="C39" s="50" t="s">
        <v>395</v>
      </c>
      <c r="D39" s="51" t="s">
        <v>437</v>
      </c>
      <c r="E39" s="64"/>
      <c r="F39" s="51"/>
      <c r="G39" s="52"/>
      <c r="H39" s="139">
        <f>VLOOKUP($A39,'CE-118'!$B$10:$D$623,H$3,FALSE)</f>
        <v>89258079.99000001</v>
      </c>
      <c r="I39" s="158">
        <f>VLOOKUP($A39,'CE-118'!$B$10:$D$623,I$3,FALSE)</f>
        <v>90450014.939999998</v>
      </c>
      <c r="J39" s="120">
        <f t="shared" si="0"/>
        <v>-1191934.9499999881</v>
      </c>
      <c r="K39" s="130">
        <f t="shared" si="1"/>
        <v>-1.3177830327509155E-2</v>
      </c>
    </row>
    <row r="40" spans="1:14" s="23" customFormat="1" ht="21" customHeight="1" x14ac:dyDescent="0.25">
      <c r="A40" s="23" t="s">
        <v>87</v>
      </c>
      <c r="B40" s="38"/>
      <c r="C40" s="39"/>
      <c r="D40" s="40"/>
      <c r="E40" s="39" t="s">
        <v>397</v>
      </c>
      <c r="F40" s="40" t="s">
        <v>438</v>
      </c>
      <c r="G40" s="41"/>
      <c r="H40" s="141">
        <f>VLOOKUP($A40,'CE-118'!$B$10:$D$623,H$3,FALSE)</f>
        <v>88003697.99000001</v>
      </c>
      <c r="I40" s="156">
        <f>VLOOKUP($A40,'CE-118'!$B$10:$D$623,I$3,FALSE)</f>
        <v>89084442.230000004</v>
      </c>
      <c r="J40" s="121">
        <f t="shared" si="0"/>
        <v>-1080744.2399999946</v>
      </c>
      <c r="K40" s="131">
        <f t="shared" si="1"/>
        <v>-1.2131683298972759E-2</v>
      </c>
    </row>
    <row r="41" spans="1:14" s="29" customFormat="1" ht="21" customHeight="1" x14ac:dyDescent="0.25">
      <c r="A41" s="29" t="s">
        <v>105</v>
      </c>
      <c r="B41" s="38"/>
      <c r="C41" s="44"/>
      <c r="D41" s="45"/>
      <c r="E41" s="44" t="s">
        <v>399</v>
      </c>
      <c r="F41" s="45" t="s">
        <v>439</v>
      </c>
      <c r="G41" s="53"/>
      <c r="H41" s="141">
        <f>VLOOKUP($A41,'CE-118'!$B$10:$D$623,H$3,FALSE)</f>
        <v>1254382.0000000002</v>
      </c>
      <c r="I41" s="156">
        <f>VLOOKUP($A41,'CE-118'!$B$10:$D$623,I$3,FALSE)</f>
        <v>1365572.71</v>
      </c>
      <c r="J41" s="121">
        <f t="shared" si="0"/>
        <v>-111190.70999999973</v>
      </c>
      <c r="K41" s="131">
        <f t="shared" si="1"/>
        <v>-8.1424232621051529E-2</v>
      </c>
    </row>
    <row r="42" spans="1:14" s="23" customFormat="1" ht="21" customHeight="1" x14ac:dyDescent="0.25">
      <c r="A42" s="23" t="s">
        <v>114</v>
      </c>
      <c r="B42" s="49"/>
      <c r="C42" s="35" t="s">
        <v>402</v>
      </c>
      <c r="D42" s="36" t="s">
        <v>440</v>
      </c>
      <c r="E42" s="65"/>
      <c r="F42" s="36"/>
      <c r="G42" s="37"/>
      <c r="H42" s="139">
        <f>VLOOKUP($A42,'CE-118'!$B$10:$D$623,H$3,FALSE)</f>
        <v>293538371.55999994</v>
      </c>
      <c r="I42" s="158">
        <f>VLOOKUP($A42,'CE-118'!$B$10:$D$623,I$3,FALSE)</f>
        <v>289976818.35999995</v>
      </c>
      <c r="J42" s="120">
        <f t="shared" si="0"/>
        <v>3561553.1999999881</v>
      </c>
      <c r="K42" s="130">
        <f t="shared" si="1"/>
        <v>1.2282199729422497E-2</v>
      </c>
    </row>
    <row r="43" spans="1:14" s="23" customFormat="1" ht="21" customHeight="1" x14ac:dyDescent="0.25">
      <c r="A43" s="23" t="s">
        <v>115</v>
      </c>
      <c r="B43" s="59"/>
      <c r="C43" s="44"/>
      <c r="D43" s="45"/>
      <c r="E43" s="44" t="s">
        <v>397</v>
      </c>
      <c r="F43" s="45" t="s">
        <v>441</v>
      </c>
      <c r="G43" s="53"/>
      <c r="H43" s="141">
        <f>VLOOKUP($A43,'CE-118'!$B$10:$D$623,H$3,FALSE)</f>
        <v>28249801.329999998</v>
      </c>
      <c r="I43" s="156">
        <f>VLOOKUP($A43,'CE-118'!$B$10:$D$623,I$3,FALSE)</f>
        <v>29886426.729999997</v>
      </c>
      <c r="J43" s="121">
        <f t="shared" si="0"/>
        <v>-1636625.3999999985</v>
      </c>
      <c r="K43" s="131">
        <f t="shared" si="1"/>
        <v>-5.4761494734235118E-2</v>
      </c>
    </row>
    <row r="44" spans="1:14" s="23" customFormat="1" ht="21" customHeight="1" x14ac:dyDescent="0.25">
      <c r="A44" s="23" t="s">
        <v>123</v>
      </c>
      <c r="B44" s="59"/>
      <c r="C44" s="39"/>
      <c r="D44" s="40"/>
      <c r="E44" s="39" t="s">
        <v>399</v>
      </c>
      <c r="F44" s="40" t="s">
        <v>442</v>
      </c>
      <c r="G44" s="41"/>
      <c r="H44" s="141">
        <f>VLOOKUP($A44,'CE-118'!$B$10:$D$623,H$3,FALSE)</f>
        <v>27369246.600000001</v>
      </c>
      <c r="I44" s="156">
        <f>VLOOKUP($A44,'CE-118'!$B$10:$D$623,I$3,FALSE)</f>
        <v>27354869.73</v>
      </c>
      <c r="J44" s="121">
        <f t="shared" si="0"/>
        <v>14376.870000001043</v>
      </c>
      <c r="K44" s="131">
        <f t="shared" si="1"/>
        <v>5.2556894410043468E-4</v>
      </c>
    </row>
    <row r="45" spans="1:14" s="23" customFormat="1" ht="21" customHeight="1" x14ac:dyDescent="0.25">
      <c r="A45" s="23" t="s">
        <v>127</v>
      </c>
      <c r="B45" s="59"/>
      <c r="C45" s="44"/>
      <c r="D45" s="66"/>
      <c r="E45" s="44" t="s">
        <v>412</v>
      </c>
      <c r="F45" s="45" t="s">
        <v>443</v>
      </c>
      <c r="G45" s="53"/>
      <c r="H45" s="141">
        <f>VLOOKUP($A45,'CE-118'!$B$10:$D$623,H$3,FALSE)</f>
        <v>40359493.450000003</v>
      </c>
      <c r="I45" s="156">
        <f>VLOOKUP($A45,'CE-118'!$B$10:$D$623,I$3,FALSE)</f>
        <v>38546671.75</v>
      </c>
      <c r="J45" s="121">
        <f t="shared" si="0"/>
        <v>1812821.700000003</v>
      </c>
      <c r="K45" s="131">
        <f t="shared" si="1"/>
        <v>4.7029266541021221E-2</v>
      </c>
    </row>
    <row r="46" spans="1:14" s="23" customFormat="1" ht="21" customHeight="1" x14ac:dyDescent="0.25">
      <c r="A46" s="23" t="s">
        <v>129</v>
      </c>
      <c r="B46" s="59"/>
      <c r="C46" s="39"/>
      <c r="D46" s="67"/>
      <c r="E46" s="39" t="s">
        <v>418</v>
      </c>
      <c r="F46" s="40" t="s">
        <v>444</v>
      </c>
      <c r="G46" s="41"/>
      <c r="H46" s="141">
        <f>VLOOKUP($A46,'CE-118'!$B$10:$D$623,H$3,FALSE)</f>
        <v>269666.92</v>
      </c>
      <c r="I46" s="156">
        <f>VLOOKUP($A46,'CE-118'!$B$10:$D$623,I$3,FALSE)</f>
        <v>288633.96000000002</v>
      </c>
      <c r="J46" s="121">
        <f t="shared" si="0"/>
        <v>-18967.040000000037</v>
      </c>
      <c r="K46" s="131">
        <f t="shared" si="1"/>
        <v>-6.5713126757502946E-2</v>
      </c>
    </row>
    <row r="47" spans="1:14" s="23" customFormat="1" ht="21" customHeight="1" x14ac:dyDescent="0.25">
      <c r="A47" s="23" t="s">
        <v>135</v>
      </c>
      <c r="B47" s="59"/>
      <c r="C47" s="44"/>
      <c r="D47" s="66"/>
      <c r="E47" s="44" t="s">
        <v>445</v>
      </c>
      <c r="F47" s="45" t="s">
        <v>446</v>
      </c>
      <c r="G47" s="53"/>
      <c r="H47" s="141">
        <f>VLOOKUP($A47,'CE-118'!$B$10:$D$623,H$3,FALSE)</f>
        <v>1600351.94</v>
      </c>
      <c r="I47" s="156">
        <f>VLOOKUP($A47,'CE-118'!$B$10:$D$623,I$3,FALSE)</f>
        <v>1955535.4200000002</v>
      </c>
      <c r="J47" s="121">
        <f t="shared" si="0"/>
        <v>-355183.48000000021</v>
      </c>
      <c r="K47" s="131">
        <f t="shared" si="1"/>
        <v>-0.18162978607669514</v>
      </c>
    </row>
    <row r="48" spans="1:14" s="23" customFormat="1" ht="21" customHeight="1" x14ac:dyDescent="0.25">
      <c r="A48" s="23" t="s">
        <v>140</v>
      </c>
      <c r="B48" s="59"/>
      <c r="C48" s="39"/>
      <c r="D48" s="67"/>
      <c r="E48" s="39" t="s">
        <v>447</v>
      </c>
      <c r="F48" s="40" t="s">
        <v>448</v>
      </c>
      <c r="G48" s="41"/>
      <c r="H48" s="141">
        <f>VLOOKUP($A48,'CE-118'!$B$10:$D$623,H$3,FALSE)</f>
        <v>1056326.07</v>
      </c>
      <c r="I48" s="156">
        <f>VLOOKUP($A48,'CE-118'!$B$10:$D$623,I$3,FALSE)</f>
        <v>1105790.3799999999</v>
      </c>
      <c r="J48" s="121">
        <f t="shared" si="0"/>
        <v>-49464.309999999823</v>
      </c>
      <c r="K48" s="131">
        <f t="shared" si="1"/>
        <v>-4.4732085659851581E-2</v>
      </c>
    </row>
    <row r="49" spans="1:11" s="23" customFormat="1" ht="21" customHeight="1" x14ac:dyDescent="0.25">
      <c r="A49" s="23" t="s">
        <v>145</v>
      </c>
      <c r="B49" s="59"/>
      <c r="C49" s="44"/>
      <c r="D49" s="66"/>
      <c r="E49" s="44" t="s">
        <v>449</v>
      </c>
      <c r="F49" s="45" t="s">
        <v>530</v>
      </c>
      <c r="G49" s="53"/>
      <c r="H49" s="141">
        <f>VLOOKUP($A49,'CE-118'!$B$10:$D$623,H$3,FALSE)</f>
        <v>93645933.210000008</v>
      </c>
      <c r="I49" s="156">
        <f>VLOOKUP($A49,'CE-118'!$B$10:$D$623,I$3,FALSE)</f>
        <v>90866454.200000003</v>
      </c>
      <c r="J49" s="121">
        <f t="shared" si="0"/>
        <v>2779479.0100000054</v>
      </c>
      <c r="K49" s="131">
        <f t="shared" si="1"/>
        <v>3.0588615286806307E-2</v>
      </c>
    </row>
    <row r="50" spans="1:11" s="23" customFormat="1" ht="21" customHeight="1" x14ac:dyDescent="0.25">
      <c r="A50" s="23" t="s">
        <v>155</v>
      </c>
      <c r="B50" s="59"/>
      <c r="C50" s="39"/>
      <c r="D50" s="67"/>
      <c r="E50" s="39" t="s">
        <v>450</v>
      </c>
      <c r="F50" s="40" t="s">
        <v>451</v>
      </c>
      <c r="G50" s="41"/>
      <c r="H50" s="141">
        <f>VLOOKUP($A50,'CE-118'!$B$10:$D$623,H$3,FALSE)</f>
        <v>1766709.94</v>
      </c>
      <c r="I50" s="156">
        <f>VLOOKUP($A50,'CE-118'!$B$10:$D$623,I$3,FALSE)</f>
        <v>1558492.65</v>
      </c>
      <c r="J50" s="121">
        <f>H50-I50</f>
        <v>208217.29000000004</v>
      </c>
      <c r="K50" s="131">
        <f t="shared" si="1"/>
        <v>0.13360171445146055</v>
      </c>
    </row>
    <row r="51" spans="1:11" s="23" customFormat="1" ht="21" customHeight="1" x14ac:dyDescent="0.25">
      <c r="A51" s="23" t="s">
        <v>161</v>
      </c>
      <c r="B51" s="59"/>
      <c r="C51" s="44"/>
      <c r="D51" s="66"/>
      <c r="E51" s="44" t="s">
        <v>452</v>
      </c>
      <c r="F51" s="45" t="s">
        <v>453</v>
      </c>
      <c r="G51" s="53"/>
      <c r="H51" s="141">
        <f>VLOOKUP($A51,'CE-118'!$B$10:$D$623,H$3,FALSE)</f>
        <v>12308575</v>
      </c>
      <c r="I51" s="156">
        <f>VLOOKUP($A51,'CE-118'!$B$10:$D$623,I$3,FALSE)</f>
        <v>10599310.34</v>
      </c>
      <c r="J51" s="121">
        <f>H51-I51</f>
        <v>1709264.6600000001</v>
      </c>
      <c r="K51" s="131">
        <f t="shared" si="1"/>
        <v>0.16126187508158196</v>
      </c>
    </row>
    <row r="52" spans="1:11" s="23" customFormat="1" ht="21" customHeight="1" x14ac:dyDescent="0.25">
      <c r="A52" s="23" t="s">
        <v>168</v>
      </c>
      <c r="B52" s="59"/>
      <c r="C52" s="39"/>
      <c r="D52" s="67"/>
      <c r="E52" s="39" t="s">
        <v>454</v>
      </c>
      <c r="F52" s="40" t="s">
        <v>455</v>
      </c>
      <c r="G52" s="41"/>
      <c r="H52" s="141">
        <f>VLOOKUP($A52,'CE-118'!$B$10:$D$623,H$3,FALSE)</f>
        <v>628609</v>
      </c>
      <c r="I52" s="156">
        <f>VLOOKUP($A52,'CE-118'!$B$10:$D$623,I$3,FALSE)</f>
        <v>570082</v>
      </c>
      <c r="J52" s="121">
        <f>H52-I52</f>
        <v>58527</v>
      </c>
      <c r="K52" s="131">
        <f t="shared" si="1"/>
        <v>0.10266417813577695</v>
      </c>
    </row>
    <row r="53" spans="1:11" s="23" customFormat="1" ht="21" customHeight="1" x14ac:dyDescent="0.25">
      <c r="A53" s="23" t="s">
        <v>174</v>
      </c>
      <c r="B53" s="59"/>
      <c r="C53" s="44"/>
      <c r="D53" s="66"/>
      <c r="E53" s="44" t="s">
        <v>456</v>
      </c>
      <c r="F53" s="45" t="s">
        <v>457</v>
      </c>
      <c r="G53" s="53"/>
      <c r="H53" s="141">
        <f>VLOOKUP($A53,'CE-118'!$B$10:$D$623,H$3,FALSE)</f>
        <v>6854135.3600000003</v>
      </c>
      <c r="I53" s="156">
        <f>VLOOKUP($A53,'CE-118'!$B$10:$D$623,I$3,FALSE)</f>
        <v>6323314.4900000002</v>
      </c>
      <c r="J53" s="121">
        <f t="shared" si="0"/>
        <v>530820.87000000011</v>
      </c>
      <c r="K53" s="131">
        <f t="shared" si="1"/>
        <v>8.3946618634810316E-2</v>
      </c>
    </row>
    <row r="54" spans="1:11" s="23" customFormat="1" ht="21" customHeight="1" x14ac:dyDescent="0.25">
      <c r="A54" s="23" t="s">
        <v>179</v>
      </c>
      <c r="B54" s="59"/>
      <c r="C54" s="39"/>
      <c r="D54" s="67"/>
      <c r="E54" s="39" t="s">
        <v>458</v>
      </c>
      <c r="F54" s="40" t="s">
        <v>459</v>
      </c>
      <c r="G54" s="41"/>
      <c r="H54" s="141">
        <f>VLOOKUP($A54,'CE-118'!$B$10:$D$623,H$3,FALSE)</f>
        <v>48346366.5</v>
      </c>
      <c r="I54" s="156">
        <f>VLOOKUP($A54,'CE-118'!$B$10:$D$623,I$3,FALSE)</f>
        <v>46731024.180000007</v>
      </c>
      <c r="J54" s="121">
        <f t="shared" si="0"/>
        <v>1615342.3199999928</v>
      </c>
      <c r="K54" s="131">
        <f t="shared" si="1"/>
        <v>3.4566807561887951E-2</v>
      </c>
    </row>
    <row r="55" spans="1:11" s="23" customFormat="1" ht="21" customHeight="1" x14ac:dyDescent="0.25">
      <c r="A55" s="23" t="s">
        <v>182</v>
      </c>
      <c r="B55" s="59"/>
      <c r="C55" s="44"/>
      <c r="D55" s="66"/>
      <c r="E55" s="44" t="s">
        <v>460</v>
      </c>
      <c r="F55" s="45" t="s">
        <v>461</v>
      </c>
      <c r="G55" s="53"/>
      <c r="H55" s="141">
        <f>VLOOKUP($A55,'CE-118'!$B$10:$D$623,H$3,FALSE)</f>
        <v>4823717.6100000003</v>
      </c>
      <c r="I55" s="156">
        <f>VLOOKUP($A55,'CE-118'!$B$10:$D$623,I$3,FALSE)</f>
        <v>4348660.54</v>
      </c>
      <c r="J55" s="121">
        <f>H55-I55</f>
        <v>475057.0700000003</v>
      </c>
      <c r="K55" s="131">
        <f t="shared" si="1"/>
        <v>0.1092421598858577</v>
      </c>
    </row>
    <row r="56" spans="1:11" s="23" customFormat="1" ht="21" customHeight="1" x14ac:dyDescent="0.25">
      <c r="A56" s="23" t="s">
        <v>190</v>
      </c>
      <c r="B56" s="59"/>
      <c r="C56" s="39"/>
      <c r="D56" s="67"/>
      <c r="E56" s="39" t="s">
        <v>462</v>
      </c>
      <c r="F56" s="40" t="s">
        <v>463</v>
      </c>
      <c r="G56" s="41"/>
      <c r="H56" s="141">
        <f>VLOOKUP($A56,'CE-118'!$B$10:$D$623,H$3,FALSE)</f>
        <v>10867478.959999999</v>
      </c>
      <c r="I56" s="156">
        <f>VLOOKUP($A56,'CE-118'!$B$10:$D$623,I$3,FALSE)</f>
        <v>11583934.210000001</v>
      </c>
      <c r="J56" s="121">
        <f>H56-I56</f>
        <v>-716455.25000000186</v>
      </c>
      <c r="K56" s="131">
        <f t="shared" si="1"/>
        <v>-6.1849043426154077E-2</v>
      </c>
    </row>
    <row r="57" spans="1:11" s="23" customFormat="1" ht="21" customHeight="1" x14ac:dyDescent="0.25">
      <c r="A57" s="23" t="s">
        <v>197</v>
      </c>
      <c r="B57" s="59"/>
      <c r="C57" s="68"/>
      <c r="D57" s="69"/>
      <c r="E57" s="44" t="s">
        <v>464</v>
      </c>
      <c r="F57" s="69" t="s">
        <v>465</v>
      </c>
      <c r="G57" s="70"/>
      <c r="H57" s="141">
        <f>VLOOKUP($A57,'CE-118'!$B$10:$D$623,H$3,FALSE)</f>
        <v>5639656.0099999998</v>
      </c>
      <c r="I57" s="156">
        <f>VLOOKUP($A57,'CE-118'!$B$10:$D$623,I$3,FALSE)</f>
        <v>8309404.54</v>
      </c>
      <c r="J57" s="121">
        <f t="shared" si="0"/>
        <v>-2669748.5300000003</v>
      </c>
      <c r="K57" s="131">
        <f t="shared" si="1"/>
        <v>-0.32129240033365858</v>
      </c>
    </row>
    <row r="58" spans="1:11" s="23" customFormat="1" ht="21" customHeight="1" x14ac:dyDescent="0.25">
      <c r="A58" s="23" t="s">
        <v>211</v>
      </c>
      <c r="B58" s="59"/>
      <c r="C58" s="71"/>
      <c r="D58" s="72"/>
      <c r="E58" s="39" t="s">
        <v>466</v>
      </c>
      <c r="F58" s="72" t="s">
        <v>467</v>
      </c>
      <c r="G58" s="48"/>
      <c r="H58" s="141">
        <f>VLOOKUP($A58,'CE-118'!$B$10:$D$623,H$3,FALSE)</f>
        <v>9752303.6600000001</v>
      </c>
      <c r="I58" s="156">
        <f>VLOOKUP($A58,'CE-118'!$B$10:$D$623,I$3,FALSE)</f>
        <v>9948213.2399999984</v>
      </c>
      <c r="J58" s="121">
        <f t="shared" si="0"/>
        <v>-195909.57999999821</v>
      </c>
      <c r="K58" s="131">
        <f t="shared" si="1"/>
        <v>-1.9692941362804788E-2</v>
      </c>
    </row>
    <row r="59" spans="1:11" s="23" customFormat="1" ht="21" customHeight="1" x14ac:dyDescent="0.25">
      <c r="A59" s="23" t="s">
        <v>1115</v>
      </c>
      <c r="B59" s="59"/>
      <c r="C59" s="68"/>
      <c r="D59" s="69"/>
      <c r="E59" s="151" t="s">
        <v>468</v>
      </c>
      <c r="F59" s="69" t="s">
        <v>1381</v>
      </c>
      <c r="G59" s="70"/>
      <c r="H59" s="141">
        <f>VLOOKUP($A59,'CE-118'!$B$10:$D$623,H$3,FALSE)</f>
        <v>0</v>
      </c>
      <c r="I59" s="156">
        <f>VLOOKUP($A59,'CE-118'!$B$10:$D$623,I$3,FALSE)</f>
        <v>0</v>
      </c>
      <c r="J59" s="121">
        <f t="shared" si="0"/>
        <v>0</v>
      </c>
      <c r="K59" s="131" t="str">
        <f t="shared" si="1"/>
        <v xml:space="preserve">-  </v>
      </c>
    </row>
    <row r="60" spans="1:11" s="23" customFormat="1" ht="21" customHeight="1" x14ac:dyDescent="0.25">
      <c r="A60" s="23" t="s">
        <v>217</v>
      </c>
      <c r="B60" s="59"/>
      <c r="C60" s="35" t="s">
        <v>404</v>
      </c>
      <c r="D60" s="36" t="s">
        <v>469</v>
      </c>
      <c r="E60" s="73"/>
      <c r="F60" s="74"/>
      <c r="G60" s="75"/>
      <c r="H60" s="139">
        <f>VLOOKUP($A60,'CE-118'!$B$10:$D$623,H$3,FALSE)</f>
        <v>48927393.779999994</v>
      </c>
      <c r="I60" s="158">
        <f>VLOOKUP($A60,'CE-118'!$B$10:$D$623,I$3,FALSE)</f>
        <v>57719416.050000004</v>
      </c>
      <c r="J60" s="120">
        <f t="shared" si="0"/>
        <v>-8792022.2700000107</v>
      </c>
      <c r="K60" s="130">
        <f t="shared" si="1"/>
        <v>-0.15232347919777697</v>
      </c>
    </row>
    <row r="61" spans="1:11" s="23" customFormat="1" ht="21" customHeight="1" x14ac:dyDescent="0.25">
      <c r="A61" s="23" t="s">
        <v>218</v>
      </c>
      <c r="B61" s="59"/>
      <c r="C61" s="50"/>
      <c r="D61" s="51"/>
      <c r="E61" s="44" t="s">
        <v>397</v>
      </c>
      <c r="F61" s="69" t="s">
        <v>470</v>
      </c>
      <c r="G61" s="76"/>
      <c r="H61" s="141">
        <f>VLOOKUP($A61,'CE-118'!$B$10:$D$623,H$3,FALSE)</f>
        <v>48270804.249999993</v>
      </c>
      <c r="I61" s="156">
        <f>VLOOKUP($A61,'CE-118'!$B$10:$D$623,I$3,FALSE)</f>
        <v>56998486.880000003</v>
      </c>
      <c r="J61" s="121">
        <f t="shared" si="0"/>
        <v>-8727682.6300000101</v>
      </c>
      <c r="K61" s="131">
        <f t="shared" si="1"/>
        <v>-0.15312130387556719</v>
      </c>
    </row>
    <row r="62" spans="1:11" s="23" customFormat="1" ht="21" customHeight="1" x14ac:dyDescent="0.25">
      <c r="A62" s="23" t="s">
        <v>236</v>
      </c>
      <c r="B62" s="59"/>
      <c r="C62" s="77"/>
      <c r="D62" s="39"/>
      <c r="E62" s="39" t="s">
        <v>399</v>
      </c>
      <c r="F62" s="72" t="s">
        <v>531</v>
      </c>
      <c r="G62" s="75"/>
      <c r="H62" s="141">
        <f>VLOOKUP($A62,'CE-118'!$B$10:$D$623,H$3,FALSE)</f>
        <v>405678.14</v>
      </c>
      <c r="I62" s="156">
        <f>VLOOKUP($A62,'CE-118'!$B$10:$D$623,I$3,FALSE)</f>
        <v>521866.37</v>
      </c>
      <c r="J62" s="121">
        <f t="shared" si="0"/>
        <v>-116188.22999999998</v>
      </c>
      <c r="K62" s="131">
        <f t="shared" si="1"/>
        <v>-0.22263981103055172</v>
      </c>
    </row>
    <row r="63" spans="1:11" s="23" customFormat="1" ht="21" customHeight="1" x14ac:dyDescent="0.25">
      <c r="A63" s="23" t="s">
        <v>249</v>
      </c>
      <c r="B63" s="59"/>
      <c r="C63" s="78"/>
      <c r="D63" s="44"/>
      <c r="E63" s="44" t="s">
        <v>412</v>
      </c>
      <c r="F63" s="69" t="s">
        <v>471</v>
      </c>
      <c r="G63" s="76"/>
      <c r="H63" s="141">
        <f>VLOOKUP($A63,'CE-118'!$B$10:$D$623,H$3,FALSE)</f>
        <v>250911.39</v>
      </c>
      <c r="I63" s="156">
        <f>VLOOKUP($A63,'CE-118'!$B$10:$D$623,I$3,FALSE)</f>
        <v>199062.8</v>
      </c>
      <c r="J63" s="121">
        <f t="shared" si="0"/>
        <v>51848.590000000026</v>
      </c>
      <c r="K63" s="131">
        <f t="shared" si="1"/>
        <v>0.26046348187607143</v>
      </c>
    </row>
    <row r="64" spans="1:11" s="29" customFormat="1" ht="21" customHeight="1" x14ac:dyDescent="0.25">
      <c r="A64" s="29" t="s">
        <v>252</v>
      </c>
      <c r="B64" s="59"/>
      <c r="C64" s="35" t="s">
        <v>406</v>
      </c>
      <c r="D64" s="79" t="s">
        <v>472</v>
      </c>
      <c r="E64" s="39"/>
      <c r="F64" s="80"/>
      <c r="G64" s="81"/>
      <c r="H64" s="140">
        <f>VLOOKUP($A64,'CE-118'!$B$10:$D$623,H$3,FALSE)</f>
        <v>9495990.9700000007</v>
      </c>
      <c r="I64" s="158">
        <f>VLOOKUP($A64,'CE-118'!$B$10:$D$623,I$3,FALSE)</f>
        <v>10152586.199999999</v>
      </c>
      <c r="J64" s="120">
        <f>H64-I64</f>
        <v>-656595.22999999858</v>
      </c>
      <c r="K64" s="130">
        <f t="shared" si="1"/>
        <v>-6.4672706743430425E-2</v>
      </c>
    </row>
    <row r="65" spans="1:11" s="29" customFormat="1" ht="21" customHeight="1" x14ac:dyDescent="0.25">
      <c r="A65" s="29" t="s">
        <v>260</v>
      </c>
      <c r="B65" s="59"/>
      <c r="C65" s="50" t="s">
        <v>408</v>
      </c>
      <c r="D65" s="82" t="s">
        <v>473</v>
      </c>
      <c r="E65" s="50"/>
      <c r="F65" s="83"/>
      <c r="G65" s="76"/>
      <c r="H65" s="140">
        <f>VLOOKUP($A65,'CE-118'!$B$10:$D$623,H$3,FALSE)</f>
        <v>2599353.54</v>
      </c>
      <c r="I65" s="158">
        <f>VLOOKUP($A65,'CE-118'!$B$10:$D$623,I$3,FALSE)</f>
        <v>1955151.6900000002</v>
      </c>
      <c r="J65" s="120">
        <f t="shared" si="0"/>
        <v>644201.84999999986</v>
      </c>
      <c r="K65" s="130">
        <f t="shared" si="1"/>
        <v>0.32948944744026476</v>
      </c>
    </row>
    <row r="66" spans="1:11" s="23" customFormat="1" ht="21" customHeight="1" x14ac:dyDescent="0.25">
      <c r="A66" s="23" t="s">
        <v>268</v>
      </c>
      <c r="B66" s="59"/>
      <c r="C66" s="35" t="s">
        <v>410</v>
      </c>
      <c r="D66" s="79" t="s">
        <v>474</v>
      </c>
      <c r="E66" s="62"/>
      <c r="F66" s="79"/>
      <c r="G66" s="81"/>
      <c r="H66" s="140">
        <f>VLOOKUP($A66,'CE-118'!$B$10:$D$623,H$3,FALSE)</f>
        <v>174809939.12</v>
      </c>
      <c r="I66" s="158">
        <f>VLOOKUP($A66,'CE-118'!$B$10:$D$623,I$3,FALSE)</f>
        <v>166428316.13</v>
      </c>
      <c r="J66" s="120">
        <f t="shared" si="0"/>
        <v>8381622.9900000095</v>
      </c>
      <c r="K66" s="130">
        <f t="shared" si="1"/>
        <v>5.0361760455792756E-2</v>
      </c>
    </row>
    <row r="67" spans="1:11" s="23" customFormat="1" ht="21" customHeight="1" x14ac:dyDescent="0.25">
      <c r="A67" s="23" t="s">
        <v>271</v>
      </c>
      <c r="B67" s="59"/>
      <c r="C67" s="44"/>
      <c r="D67" s="84"/>
      <c r="E67" s="44" t="s">
        <v>397</v>
      </c>
      <c r="F67" s="45" t="s">
        <v>475</v>
      </c>
      <c r="G67" s="85"/>
      <c r="H67" s="141">
        <f>VLOOKUP($A67,'CE-118'!$B$10:$D$623,H$3,FALSE)</f>
        <v>52458685.340000004</v>
      </c>
      <c r="I67" s="156">
        <f>VLOOKUP($A67,'CE-118'!$B$10:$D$623,I$3,FALSE)</f>
        <v>50361355.699999996</v>
      </c>
      <c r="J67" s="121">
        <f t="shared" si="0"/>
        <v>2097329.640000008</v>
      </c>
      <c r="K67" s="131">
        <f t="shared" si="1"/>
        <v>4.1645615191411703E-2</v>
      </c>
    </row>
    <row r="68" spans="1:11" s="23" customFormat="1" ht="21" customHeight="1" x14ac:dyDescent="0.25">
      <c r="A68" s="23" t="s">
        <v>275</v>
      </c>
      <c r="B68" s="59"/>
      <c r="C68" s="39"/>
      <c r="D68" s="80"/>
      <c r="E68" s="39" t="s">
        <v>399</v>
      </c>
      <c r="F68" s="40" t="s">
        <v>476</v>
      </c>
      <c r="G68" s="86"/>
      <c r="H68" s="141">
        <f>VLOOKUP($A68,'CE-118'!$B$10:$D$623,H$3,FALSE)</f>
        <v>6690366.9500000002</v>
      </c>
      <c r="I68" s="156">
        <f>VLOOKUP($A68,'CE-118'!$B$10:$D$623,I$3,FALSE)</f>
        <v>4932910.1999999993</v>
      </c>
      <c r="J68" s="121">
        <f t="shared" si="0"/>
        <v>1757456.7500000009</v>
      </c>
      <c r="K68" s="131">
        <f t="shared" si="1"/>
        <v>0.35627179063588088</v>
      </c>
    </row>
    <row r="69" spans="1:11" s="23" customFormat="1" ht="21" customHeight="1" x14ac:dyDescent="0.25">
      <c r="A69" s="23" t="s">
        <v>279</v>
      </c>
      <c r="B69" s="59"/>
      <c r="C69" s="44"/>
      <c r="D69" s="84"/>
      <c r="E69" s="44" t="s">
        <v>412</v>
      </c>
      <c r="F69" s="45" t="s">
        <v>477</v>
      </c>
      <c r="G69" s="85"/>
      <c r="H69" s="141">
        <f>VLOOKUP($A69,'CE-118'!$B$10:$D$623,H$3,FALSE)</f>
        <v>77753592.040000007</v>
      </c>
      <c r="I69" s="156">
        <f>VLOOKUP($A69,'CE-118'!$B$10:$D$623,I$3,FALSE)</f>
        <v>76366252.549999997</v>
      </c>
      <c r="J69" s="121">
        <f t="shared" si="0"/>
        <v>1387339.4900000095</v>
      </c>
      <c r="K69" s="131">
        <f t="shared" si="1"/>
        <v>1.8166918549416364E-2</v>
      </c>
    </row>
    <row r="70" spans="1:11" s="23" customFormat="1" ht="7.15" customHeight="1" x14ac:dyDescent="0.25">
      <c r="A70" s="23" t="s">
        <v>284</v>
      </c>
      <c r="B70" s="59"/>
      <c r="C70" s="54"/>
      <c r="D70" s="87"/>
      <c r="E70" s="184" t="s">
        <v>418</v>
      </c>
      <c r="F70" s="186" t="s">
        <v>478</v>
      </c>
      <c r="G70" s="214"/>
      <c r="H70" s="190">
        <f>VLOOKUP($A70,'CE-118'!$B$10:$D$623,H$3,FALSE)+VLOOKUP($A71,'CE-118'!$B$10:$D$623,H$3,FALSE)+VLOOKUP($A72,'CE-118'!$B$10:$D$623,H$3,FALSE)</f>
        <v>1755312.62</v>
      </c>
      <c r="I70" s="190">
        <f>VLOOKUP($A70,'CE-118'!$B$10:$D$623,I$3,FALSE)+VLOOKUP($A71,'CE-118'!$B$10:$D$623,I$3,FALSE)+VLOOKUP($A72,'CE-118'!$B$10:$D$623,I$3,FALSE)</f>
        <v>1743463.2799999998</v>
      </c>
      <c r="J70" s="190">
        <f>H70-I70</f>
        <v>11849.340000000317</v>
      </c>
      <c r="K70" s="178">
        <f t="shared" si="1"/>
        <v>6.7964379496425744E-3</v>
      </c>
    </row>
    <row r="71" spans="1:11" s="23" customFormat="1" ht="7.15" customHeight="1" x14ac:dyDescent="0.25">
      <c r="A71" s="23" t="s">
        <v>293</v>
      </c>
      <c r="B71" s="59"/>
      <c r="C71" s="44"/>
      <c r="D71" s="84"/>
      <c r="E71" s="189"/>
      <c r="F71" s="188"/>
      <c r="G71" s="215"/>
      <c r="H71" s="191" t="e">
        <f>VLOOKUP($A70,'CE-118'!$B$9:$D$10,H$3,FALSE)</f>
        <v>#N/A</v>
      </c>
      <c r="I71" s="191" t="e">
        <f>VLOOKUP($A70,'CE-118'!$B$9:$D$10,I$3,FALSE)</f>
        <v>#N/A</v>
      </c>
      <c r="J71" s="191"/>
      <c r="K71" s="193" t="str">
        <f t="shared" ref="K71:K90" si="2">IF(J71=0,"-  ",IF(I71=0,"100,0%",J71/I71))</f>
        <v xml:space="preserve">-  </v>
      </c>
    </row>
    <row r="72" spans="1:11" s="23" customFormat="1" ht="7.15" customHeight="1" x14ac:dyDescent="0.25">
      <c r="A72" s="23" t="s">
        <v>302</v>
      </c>
      <c r="B72" s="59"/>
      <c r="C72" s="55"/>
      <c r="D72" s="88"/>
      <c r="E72" s="185"/>
      <c r="F72" s="187"/>
      <c r="G72" s="216"/>
      <c r="H72" s="192" t="e">
        <f>VLOOKUP($A71,'CE-118'!$B$9:$D$10,H$3,FALSE)</f>
        <v>#N/A</v>
      </c>
      <c r="I72" s="192" t="e">
        <f>VLOOKUP($A71,'CE-118'!$B$9:$D$10,I$3,FALSE)</f>
        <v>#N/A</v>
      </c>
      <c r="J72" s="192"/>
      <c r="K72" s="179" t="str">
        <f t="shared" si="2"/>
        <v xml:space="preserve">-  </v>
      </c>
    </row>
    <row r="73" spans="1:11" s="23" customFormat="1" ht="7.15" customHeight="1" x14ac:dyDescent="0.25">
      <c r="A73" s="23" t="s">
        <v>288</v>
      </c>
      <c r="B73" s="59"/>
      <c r="C73" s="44"/>
      <c r="D73" s="84"/>
      <c r="E73" s="189" t="s">
        <v>445</v>
      </c>
      <c r="F73" s="188" t="s">
        <v>479</v>
      </c>
      <c r="G73" s="215"/>
      <c r="H73" s="190">
        <f>VLOOKUP($A73,'CE-118'!$B$10:$D$623,H$3,FALSE)+VLOOKUP($A74,'CE-118'!$B$10:$D$623,H$3,FALSE)+VLOOKUP($A75,'CE-118'!$B$10:$D$623,H$3,FALSE)</f>
        <v>36151982.170000002</v>
      </c>
      <c r="I73" s="190">
        <f>VLOOKUP($A73,'CE-118'!$B$10:$D$623,I$3,FALSE)+VLOOKUP($A74,'CE-118'!$B$10:$D$623,I$3,FALSE)+VLOOKUP($A75,'CE-118'!$B$10:$D$623,I$3,FALSE)</f>
        <v>33024334.399999999</v>
      </c>
      <c r="J73" s="190">
        <f>H73-I73</f>
        <v>3127647.7700000033</v>
      </c>
      <c r="K73" s="178">
        <f t="shared" si="2"/>
        <v>9.4707367364836384E-2</v>
      </c>
    </row>
    <row r="74" spans="1:11" s="23" customFormat="1" ht="7.15" customHeight="1" x14ac:dyDescent="0.25">
      <c r="A74" s="23" t="s">
        <v>297</v>
      </c>
      <c r="B74" s="59"/>
      <c r="C74" s="44"/>
      <c r="D74" s="84"/>
      <c r="E74" s="189"/>
      <c r="F74" s="188"/>
      <c r="G74" s="215"/>
      <c r="H74" s="191" t="e">
        <f>VLOOKUP($A73,'CE-118'!$B$9:$D$10,H$3,FALSE)</f>
        <v>#N/A</v>
      </c>
      <c r="I74" s="191" t="e">
        <f>VLOOKUP($A73,'CE-118'!$B$9:$D$10,I$3,FALSE)</f>
        <v>#N/A</v>
      </c>
      <c r="J74" s="191"/>
      <c r="K74" s="193" t="str">
        <f t="shared" si="2"/>
        <v xml:space="preserve">-  </v>
      </c>
    </row>
    <row r="75" spans="1:11" s="23" customFormat="1" ht="7.15" customHeight="1" x14ac:dyDescent="0.25">
      <c r="A75" s="23" t="s">
        <v>306</v>
      </c>
      <c r="B75" s="59"/>
      <c r="C75" s="44"/>
      <c r="D75" s="84"/>
      <c r="E75" s="189"/>
      <c r="F75" s="188"/>
      <c r="G75" s="215"/>
      <c r="H75" s="192" t="e">
        <f>VLOOKUP($A74,'CE-118'!$B$9:$D$10,H$3,FALSE)</f>
        <v>#N/A</v>
      </c>
      <c r="I75" s="192" t="e">
        <f>VLOOKUP($A74,'CE-118'!$B$9:$D$10,I$3,FALSE)</f>
        <v>#N/A</v>
      </c>
      <c r="J75" s="192"/>
      <c r="K75" s="179" t="str">
        <f t="shared" si="2"/>
        <v xml:space="preserve">-  </v>
      </c>
    </row>
    <row r="76" spans="1:11" s="29" customFormat="1" ht="21" customHeight="1" x14ac:dyDescent="0.25">
      <c r="A76" s="29" t="s">
        <v>310</v>
      </c>
      <c r="B76" s="59"/>
      <c r="C76" s="35" t="s">
        <v>428</v>
      </c>
      <c r="D76" s="79" t="s">
        <v>480</v>
      </c>
      <c r="E76" s="89"/>
      <c r="F76" s="74"/>
      <c r="G76" s="75"/>
      <c r="H76" s="139">
        <f>VLOOKUP($A76,'CE-118'!$B$10:$D$623,H$3,FALSE)</f>
        <v>4093642.1999999997</v>
      </c>
      <c r="I76" s="158">
        <f>VLOOKUP($A76,'CE-118'!$B$10:$D$623,I$3,FALSE)</f>
        <v>2794435.25</v>
      </c>
      <c r="J76" s="120">
        <f>H76-I76</f>
        <v>1299206.9499999997</v>
      </c>
      <c r="K76" s="130">
        <f t="shared" si="2"/>
        <v>0.46492648201456793</v>
      </c>
    </row>
    <row r="77" spans="1:11" s="23" customFormat="1" ht="21" customHeight="1" x14ac:dyDescent="0.25">
      <c r="A77" s="23" t="s">
        <v>316</v>
      </c>
      <c r="B77" s="59"/>
      <c r="C77" s="50" t="s">
        <v>430</v>
      </c>
      <c r="D77" s="82" t="s">
        <v>481</v>
      </c>
      <c r="E77" s="90"/>
      <c r="F77" s="82"/>
      <c r="G77" s="91"/>
      <c r="H77" s="158">
        <f>VLOOKUP($A77,'CE-118'!$B$10:$D$623,H$3,FALSE)</f>
        <v>17217603.590000004</v>
      </c>
      <c r="I77" s="158">
        <f>VLOOKUP($A77,'CE-118'!$B$10:$D$623,I$3,FALSE)</f>
        <v>16992379.140000001</v>
      </c>
      <c r="J77" s="120">
        <f t="shared" si="0"/>
        <v>225224.45000000298</v>
      </c>
      <c r="K77" s="130">
        <f t="shared" si="2"/>
        <v>1.3254438836632677E-2</v>
      </c>
    </row>
    <row r="78" spans="1:11" s="29" customFormat="1" ht="21" customHeight="1" x14ac:dyDescent="0.25">
      <c r="A78" s="29" t="s">
        <v>317</v>
      </c>
      <c r="B78" s="59"/>
      <c r="C78" s="39"/>
      <c r="D78" s="80"/>
      <c r="E78" s="39" t="s">
        <v>397</v>
      </c>
      <c r="F78" s="40" t="s">
        <v>482</v>
      </c>
      <c r="G78" s="86"/>
      <c r="H78" s="158">
        <f>VLOOKUP($A78,'CE-118'!$B$10:$D$623,H$3,FALSE)</f>
        <v>497397.12</v>
      </c>
      <c r="I78" s="158">
        <f>VLOOKUP($A78,'CE-118'!$B$10:$D$623,I$3,FALSE)</f>
        <v>442801.26</v>
      </c>
      <c r="J78" s="121">
        <f t="shared" si="0"/>
        <v>54595.859999999986</v>
      </c>
      <c r="K78" s="131">
        <f t="shared" si="2"/>
        <v>0.12329653262504263</v>
      </c>
    </row>
    <row r="79" spans="1:11" s="29" customFormat="1" ht="21" customHeight="1" x14ac:dyDescent="0.25">
      <c r="A79" s="29" t="s">
        <v>1121</v>
      </c>
      <c r="B79" s="49"/>
      <c r="C79" s="50"/>
      <c r="D79" s="82"/>
      <c r="E79" s="151" t="s">
        <v>399</v>
      </c>
      <c r="F79" s="154" t="s">
        <v>483</v>
      </c>
      <c r="G79" s="91"/>
      <c r="H79" s="158">
        <f>VLOOKUP($A79,'CE-118'!$B$10:$D$623,H$3,FALSE)</f>
        <v>8931501.1900000013</v>
      </c>
      <c r="I79" s="158">
        <f>VLOOKUP($A79,'CE-118'!$B$10:$D$623,I$3,FALSE)</f>
        <v>8777978.6400000006</v>
      </c>
      <c r="J79" s="121">
        <f>H79-I79</f>
        <v>153522.55000000075</v>
      </c>
      <c r="K79" s="131">
        <f t="shared" si="2"/>
        <v>1.7489510546359763E-2</v>
      </c>
    </row>
    <row r="80" spans="1:11" s="29" customFormat="1" ht="21" customHeight="1" x14ac:dyDescent="0.25">
      <c r="A80" s="29" t="s">
        <v>1124</v>
      </c>
      <c r="B80" s="49"/>
      <c r="C80" s="92"/>
      <c r="D80" s="93"/>
      <c r="E80" s="150" t="s">
        <v>412</v>
      </c>
      <c r="F80" s="186" t="s">
        <v>484</v>
      </c>
      <c r="G80" s="214"/>
      <c r="H80" s="158">
        <f>VLOOKUP($A80,'CE-118'!$B$10:$D$623,H$3,FALSE)</f>
        <v>7788705.2800000003</v>
      </c>
      <c r="I80" s="158">
        <f>VLOOKUP($A80,'CE-118'!$B$10:$D$623,I$3,FALSE)</f>
        <v>7771599.2399999993</v>
      </c>
      <c r="J80" s="156">
        <f>H80-I80</f>
        <v>17106.040000000969</v>
      </c>
      <c r="K80" s="148">
        <f t="shared" si="2"/>
        <v>2.201096514596006E-3</v>
      </c>
    </row>
    <row r="81" spans="1:11" s="29" customFormat="1" ht="21" customHeight="1" x14ac:dyDescent="0.25">
      <c r="A81" s="29" t="s">
        <v>1125</v>
      </c>
      <c r="B81" s="49"/>
      <c r="C81" s="35" t="s">
        <v>432</v>
      </c>
      <c r="D81" s="79" t="s">
        <v>485</v>
      </c>
      <c r="E81" s="62"/>
      <c r="F81" s="79"/>
      <c r="G81" s="81"/>
      <c r="H81" s="158">
        <f>VLOOKUP($A81,'CE-118'!$B$10:$D$623,H$3,FALSE)</f>
        <v>473868.61</v>
      </c>
      <c r="I81" s="158">
        <f>VLOOKUP($A81,'CE-118'!$B$10:$D$623,I$3,FALSE)</f>
        <v>801146.45</v>
      </c>
      <c r="J81" s="120">
        <f t="shared" si="0"/>
        <v>-327277.83999999997</v>
      </c>
      <c r="K81" s="130">
        <f t="shared" si="2"/>
        <v>-0.40851187694834068</v>
      </c>
    </row>
    <row r="82" spans="1:11" s="23" customFormat="1" ht="21" customHeight="1" x14ac:dyDescent="0.25">
      <c r="A82" s="29" t="s">
        <v>1128</v>
      </c>
      <c r="B82" s="49"/>
      <c r="C82" s="35" t="s">
        <v>486</v>
      </c>
      <c r="D82" s="79" t="s">
        <v>487</v>
      </c>
      <c r="E82" s="62"/>
      <c r="F82" s="79"/>
      <c r="G82" s="81"/>
      <c r="H82" s="158">
        <f>VLOOKUP($A82,'CE-118'!$B$10:$D$623,H$3,FALSE)</f>
        <v>-849448.09000000008</v>
      </c>
      <c r="I82" s="158">
        <f>VLOOKUP($A82,'CE-118'!$B$10:$D$623,I$3,FALSE)</f>
        <v>-2248.1899999999441</v>
      </c>
      <c r="J82" s="120">
        <f t="shared" si="0"/>
        <v>-847199.90000000014</v>
      </c>
      <c r="K82" s="130">
        <f t="shared" si="2"/>
        <v>376.83643286377986</v>
      </c>
    </row>
    <row r="83" spans="1:11" s="23" customFormat="1" ht="21" customHeight="1" x14ac:dyDescent="0.25">
      <c r="A83" s="29" t="s">
        <v>1129</v>
      </c>
      <c r="B83" s="94"/>
      <c r="C83" s="68"/>
      <c r="D83" s="84"/>
      <c r="E83" s="151" t="s">
        <v>397</v>
      </c>
      <c r="F83" s="84" t="s">
        <v>488</v>
      </c>
      <c r="G83" s="85"/>
      <c r="H83" s="158">
        <f>VLOOKUP($A83,'CE-118'!$B$10:$D$623,H$3,FALSE)</f>
        <v>-944830.76</v>
      </c>
      <c r="I83" s="158">
        <f>VLOOKUP($A83,'CE-118'!$B$10:$D$623,I$3,FALSE)</f>
        <v>143625.79000000004</v>
      </c>
      <c r="J83" s="121">
        <f t="shared" si="0"/>
        <v>-1088456.55</v>
      </c>
      <c r="K83" s="131">
        <f t="shared" si="2"/>
        <v>-7.5784199341914826</v>
      </c>
    </row>
    <row r="84" spans="1:11" s="29" customFormat="1" ht="21" customHeight="1" x14ac:dyDescent="0.25">
      <c r="A84" s="29" t="s">
        <v>1138</v>
      </c>
      <c r="B84" s="94"/>
      <c r="C84" s="71"/>
      <c r="D84" s="80"/>
      <c r="E84" s="39" t="s">
        <v>399</v>
      </c>
      <c r="F84" s="80" t="s">
        <v>489</v>
      </c>
      <c r="G84" s="86"/>
      <c r="H84" s="158">
        <f>VLOOKUP($A84,'CE-118'!$B$10:$D$623,H$3,FALSE)</f>
        <v>95382.67</v>
      </c>
      <c r="I84" s="158">
        <f>VLOOKUP($A84,'CE-118'!$B$10:$D$623,I$3,FALSE)</f>
        <v>-145873.97999999998</v>
      </c>
      <c r="J84" s="121">
        <f t="shared" si="0"/>
        <v>241256.64999999997</v>
      </c>
      <c r="K84" s="131">
        <f t="shared" si="2"/>
        <v>-1.6538703475424472</v>
      </c>
    </row>
    <row r="85" spans="1:11" s="23" customFormat="1" ht="21" customHeight="1" x14ac:dyDescent="0.25">
      <c r="A85" s="29" t="s">
        <v>1145</v>
      </c>
      <c r="B85" s="94"/>
      <c r="C85" s="50" t="s">
        <v>490</v>
      </c>
      <c r="D85" s="82" t="s">
        <v>491</v>
      </c>
      <c r="E85" s="90"/>
      <c r="F85" s="82"/>
      <c r="G85" s="91"/>
      <c r="H85" s="158">
        <f>VLOOKUP($A85,'CE-118'!$B$10:$D$623,H$3,FALSE)</f>
        <v>12046398.039999999</v>
      </c>
      <c r="I85" s="158">
        <f>VLOOKUP($A85,'CE-118'!$B$10:$D$623,I$3,FALSE)</f>
        <v>13129036.6</v>
      </c>
      <c r="J85" s="120">
        <f t="shared" si="0"/>
        <v>-1082638.5600000005</v>
      </c>
      <c r="K85" s="130">
        <f t="shared" si="2"/>
        <v>-8.2461386389919927E-2</v>
      </c>
    </row>
    <row r="86" spans="1:11" s="23" customFormat="1" ht="21" customHeight="1" x14ac:dyDescent="0.25">
      <c r="A86" s="23" t="s">
        <v>1146</v>
      </c>
      <c r="B86" s="94"/>
      <c r="C86" s="71"/>
      <c r="D86" s="80"/>
      <c r="E86" s="39" t="s">
        <v>397</v>
      </c>
      <c r="F86" s="80" t="s">
        <v>492</v>
      </c>
      <c r="G86" s="86"/>
      <c r="H86" s="158">
        <f>VLOOKUP($A86,'CE-118'!$B$10:$D$623,H$3,FALSE)</f>
        <v>7067219.8499999996</v>
      </c>
      <c r="I86" s="158">
        <f>VLOOKUP($A86,'CE-118'!$B$10:$D$623,I$3,FALSE)</f>
        <v>4710095.6899999995</v>
      </c>
      <c r="J86" s="121">
        <f t="shared" si="0"/>
        <v>2357124.16</v>
      </c>
      <c r="K86" s="131">
        <f t="shared" si="2"/>
        <v>0.50044082225429276</v>
      </c>
    </row>
    <row r="87" spans="1:11" s="23" customFormat="1" ht="21" customHeight="1" x14ac:dyDescent="0.25">
      <c r="A87" s="23" t="s">
        <v>1154</v>
      </c>
      <c r="B87" s="94"/>
      <c r="C87" s="68"/>
      <c r="D87" s="84"/>
      <c r="E87" s="151" t="s">
        <v>399</v>
      </c>
      <c r="F87" s="84" t="s">
        <v>493</v>
      </c>
      <c r="G87" s="85"/>
      <c r="H87" s="158">
        <f>VLOOKUP($A87,'CE-118'!$B$10:$D$623,H$3,FALSE)</f>
        <v>194629.13</v>
      </c>
      <c r="I87" s="158">
        <f>VLOOKUP($A87,'CE-118'!$B$10:$D$623,I$3,FALSE)</f>
        <v>260494.51</v>
      </c>
      <c r="J87" s="121">
        <f t="shared" si="0"/>
        <v>-65865.38</v>
      </c>
      <c r="K87" s="131">
        <f t="shared" si="2"/>
        <v>-0.25284747843630179</v>
      </c>
    </row>
    <row r="88" spans="1:11" s="23" customFormat="1" ht="21" customHeight="1" x14ac:dyDescent="0.25">
      <c r="A88" s="29" t="s">
        <v>1155</v>
      </c>
      <c r="B88" s="94"/>
      <c r="C88" s="71"/>
      <c r="D88" s="80"/>
      <c r="E88" s="39" t="s">
        <v>412</v>
      </c>
      <c r="F88" s="80" t="s">
        <v>494</v>
      </c>
      <c r="G88" s="86"/>
      <c r="H88" s="158">
        <f>VLOOKUP($A88,'CE-118'!$B$10:$D$623,H$3,FALSE)</f>
        <v>640479.43999999994</v>
      </c>
      <c r="I88" s="158">
        <f>VLOOKUP($A88,'CE-118'!$B$10:$D$623,I$3,FALSE)</f>
        <v>2196038.75</v>
      </c>
      <c r="J88" s="121">
        <f t="shared" si="0"/>
        <v>-1555559.31</v>
      </c>
      <c r="K88" s="131">
        <f t="shared" si="2"/>
        <v>-0.70834784222272951</v>
      </c>
    </row>
    <row r="89" spans="1:11" s="29" customFormat="1" ht="21" customHeight="1" x14ac:dyDescent="0.25">
      <c r="A89" s="23" t="s">
        <v>1162</v>
      </c>
      <c r="B89" s="94"/>
      <c r="C89" s="68"/>
      <c r="D89" s="84"/>
      <c r="E89" s="151" t="s">
        <v>418</v>
      </c>
      <c r="F89" s="84" t="s">
        <v>495</v>
      </c>
      <c r="G89" s="85"/>
      <c r="H89" s="158">
        <f>VLOOKUP($A89,'CE-118'!$B$10:$D$623,H$3,FALSE)</f>
        <v>4144069.62</v>
      </c>
      <c r="I89" s="158">
        <f>VLOOKUP($A89,'CE-118'!$B$10:$D$623,I$3,FALSE)</f>
        <v>5962407.6500000004</v>
      </c>
      <c r="J89" s="157">
        <f t="shared" si="0"/>
        <v>-1818338.0300000003</v>
      </c>
      <c r="K89" s="149">
        <f t="shared" si="2"/>
        <v>-0.30496707651312638</v>
      </c>
    </row>
    <row r="90" spans="1:11" s="23" customFormat="1" ht="21" customHeight="1" x14ac:dyDescent="0.25">
      <c r="A90" s="23" t="s">
        <v>85</v>
      </c>
      <c r="B90" s="118"/>
      <c r="C90" s="212" t="s">
        <v>496</v>
      </c>
      <c r="D90" s="212"/>
      <c r="E90" s="212"/>
      <c r="F90" s="212"/>
      <c r="G90" s="213"/>
      <c r="H90" s="124">
        <f>H39+H42+H60+H64+H65+H66+H76+H77+H81+H82+H85</f>
        <v>651611193.31000006</v>
      </c>
      <c r="I90" s="124">
        <f>I39+I42+I60+I64+I65+I66+I76+I77+I81+I82+I85</f>
        <v>650397052.61999989</v>
      </c>
      <c r="J90" s="124">
        <f t="shared" si="0"/>
        <v>1214140.6900001764</v>
      </c>
      <c r="K90" s="134">
        <f t="shared" si="2"/>
        <v>1.8667684380014383E-3</v>
      </c>
    </row>
    <row r="91" spans="1:11" s="95" customFormat="1" ht="21" customHeight="1" thickBot="1" x14ac:dyDescent="0.3">
      <c r="A91" s="23"/>
      <c r="B91" s="94"/>
      <c r="C91" s="44"/>
      <c r="D91" s="84"/>
      <c r="E91" s="69"/>
      <c r="F91" s="84"/>
      <c r="G91" s="85"/>
      <c r="H91" s="125"/>
      <c r="I91" s="125"/>
      <c r="J91" s="125"/>
      <c r="K91" s="135"/>
    </row>
    <row r="92" spans="1:11" s="95" customFormat="1" ht="21" customHeight="1" thickTop="1" thickBot="1" x14ac:dyDescent="0.3">
      <c r="A92" s="23"/>
      <c r="B92" s="217" t="s">
        <v>497</v>
      </c>
      <c r="C92" s="218"/>
      <c r="D92" s="218"/>
      <c r="E92" s="218"/>
      <c r="F92" s="218"/>
      <c r="G92" s="219"/>
      <c r="H92" s="126">
        <f>H36-H90</f>
        <v>-44800866.549999952</v>
      </c>
      <c r="I92" s="126">
        <f>I36-I90</f>
        <v>-44354131.859999776</v>
      </c>
      <c r="J92" s="126">
        <f t="shared" si="0"/>
        <v>-446734.69000017643</v>
      </c>
      <c r="K92" s="136">
        <f>IF(J92=0,"-  ",IF(I92=0,"100,0%",J92/I92))</f>
        <v>1.0071997157113982E-2</v>
      </c>
    </row>
    <row r="93" spans="1:11" s="29" customFormat="1" ht="21" customHeight="1" thickTop="1" x14ac:dyDescent="0.25">
      <c r="B93" s="34"/>
      <c r="C93" s="96"/>
      <c r="D93" s="96"/>
      <c r="E93" s="97"/>
      <c r="F93" s="98"/>
      <c r="G93" s="99"/>
      <c r="H93" s="127"/>
      <c r="I93" s="127"/>
      <c r="J93" s="127"/>
      <c r="K93" s="137"/>
    </row>
    <row r="94" spans="1:11" s="29" customFormat="1" ht="21" customHeight="1" x14ac:dyDescent="0.25">
      <c r="A94" s="23" t="s">
        <v>319</v>
      </c>
      <c r="B94" s="60" t="s">
        <v>498</v>
      </c>
      <c r="C94" s="61" t="s">
        <v>499</v>
      </c>
      <c r="D94" s="62"/>
      <c r="E94" s="61"/>
      <c r="F94" s="79"/>
      <c r="G94" s="81"/>
      <c r="H94" s="120">
        <f>VLOOKUP($A94,'CE-118'!$B$10:$D$623,H$3,FALSE)</f>
        <v>7098.5099999999993</v>
      </c>
      <c r="I94" s="120">
        <f>VLOOKUP($A94,'CE-118'!$B$10:$D$623,I$3,FALSE)</f>
        <v>12655.210000000001</v>
      </c>
      <c r="J94" s="120">
        <f>H94-I94</f>
        <v>-5556.7000000000016</v>
      </c>
      <c r="K94" s="130">
        <f t="shared" ref="K94:K99" si="3">IF(J94=0,"-  ",IF(I94=0,"100,0%",J94/I94))</f>
        <v>-0.4390839820121516</v>
      </c>
    </row>
    <row r="95" spans="1:11" s="29" customFormat="1" ht="10.9" customHeight="1" x14ac:dyDescent="0.25">
      <c r="A95" s="95" t="s">
        <v>320</v>
      </c>
      <c r="B95" s="34"/>
      <c r="C95" s="220" t="s">
        <v>395</v>
      </c>
      <c r="D95" s="221" t="s">
        <v>500</v>
      </c>
      <c r="E95" s="221"/>
      <c r="F95" s="221"/>
      <c r="G95" s="222"/>
      <c r="H95" s="223">
        <f>VLOOKUP($A95,'CE-118'!$B$10:$D$623,H$3,FALSE)+VLOOKUP($A96,'CE-118'!$B$10:$D$623,H$3,FALSE)</f>
        <v>11059.68</v>
      </c>
      <c r="I95" s="223">
        <f>VLOOKUP($A95,'CE-118'!$B$10:$D$623,I$3,FALSE)+VLOOKUP($A96,'CE-118'!$B$10:$D$623,I$3,FALSE)</f>
        <v>15563.630000000001</v>
      </c>
      <c r="J95" s="223">
        <f>H95-I95</f>
        <v>-4503.9500000000007</v>
      </c>
      <c r="K95" s="225">
        <f t="shared" si="3"/>
        <v>-0.28938942907278059</v>
      </c>
    </row>
    <row r="96" spans="1:11" s="29" customFormat="1" ht="10.9" customHeight="1" x14ac:dyDescent="0.25">
      <c r="A96" s="95" t="s">
        <v>324</v>
      </c>
      <c r="B96" s="49"/>
      <c r="C96" s="220"/>
      <c r="D96" s="221"/>
      <c r="E96" s="221"/>
      <c r="F96" s="221"/>
      <c r="G96" s="222"/>
      <c r="H96" s="224" t="e">
        <f>VLOOKUP($A99,'CE-118'!$B$9:$D$10,H$3,FALSE)</f>
        <v>#N/A</v>
      </c>
      <c r="I96" s="224" t="e">
        <f>VLOOKUP($A99,'CE-118'!$B$9:$D$10,I$3,FALSE)</f>
        <v>#N/A</v>
      </c>
      <c r="J96" s="224"/>
      <c r="K96" s="226" t="str">
        <f t="shared" si="3"/>
        <v xml:space="preserve">-  </v>
      </c>
    </row>
    <row r="97" spans="1:11" s="29" customFormat="1" ht="10.9" customHeight="1" x14ac:dyDescent="0.25">
      <c r="A97" s="29" t="s">
        <v>330</v>
      </c>
      <c r="B97" s="49"/>
      <c r="C97" s="227" t="s">
        <v>402</v>
      </c>
      <c r="D97" s="229" t="s">
        <v>501</v>
      </c>
      <c r="E97" s="229"/>
      <c r="F97" s="229"/>
      <c r="G97" s="230"/>
      <c r="H97" s="223">
        <f>VLOOKUP($A97,'CE-118'!$B$10:$D$623,H$3,FALSE)+VLOOKUP($A98,'CE-118'!$B$10:$D$623,H$3,FALSE)</f>
        <v>3961.17</v>
      </c>
      <c r="I97" s="223">
        <f>VLOOKUP($A97,'CE-118'!$B$10:$D$623,I$3,FALSE)+VLOOKUP($A98,'CE-118'!$B$10:$D$623,I$3,FALSE)</f>
        <v>2908.42</v>
      </c>
      <c r="J97" s="223">
        <f t="shared" si="0"/>
        <v>1052.75</v>
      </c>
      <c r="K97" s="225">
        <f t="shared" si="3"/>
        <v>0.36196629097585631</v>
      </c>
    </row>
    <row r="98" spans="1:11" s="29" customFormat="1" ht="10.9" customHeight="1" x14ac:dyDescent="0.25">
      <c r="A98" s="29" t="s">
        <v>334</v>
      </c>
      <c r="B98" s="49"/>
      <c r="C98" s="228"/>
      <c r="D98" s="231"/>
      <c r="E98" s="231"/>
      <c r="F98" s="231"/>
      <c r="G98" s="232"/>
      <c r="H98" s="224" t="e">
        <f>VLOOKUP($A101,'CE-118'!$B$9:$D$10,H$3,FALSE)</f>
        <v>#N/A</v>
      </c>
      <c r="I98" s="224" t="e">
        <f>VLOOKUP($A101,'CE-118'!$B$9:$D$10,I$3,FALSE)</f>
        <v>#N/A</v>
      </c>
      <c r="J98" s="224"/>
      <c r="K98" s="226" t="str">
        <f t="shared" si="3"/>
        <v xml:space="preserve">-  </v>
      </c>
    </row>
    <row r="99" spans="1:11" s="23" customFormat="1" ht="21" customHeight="1" x14ac:dyDescent="0.25">
      <c r="A99" s="29" t="s">
        <v>319</v>
      </c>
      <c r="B99" s="118"/>
      <c r="C99" s="212" t="s">
        <v>502</v>
      </c>
      <c r="D99" s="212"/>
      <c r="E99" s="212"/>
      <c r="F99" s="212"/>
      <c r="G99" s="213"/>
      <c r="H99" s="124">
        <f>H95-H97</f>
        <v>7098.51</v>
      </c>
      <c r="I99" s="124">
        <f>I95-I97</f>
        <v>12655.210000000001</v>
      </c>
      <c r="J99" s="124">
        <f t="shared" si="0"/>
        <v>-5556.7000000000007</v>
      </c>
      <c r="K99" s="134">
        <f t="shared" si="3"/>
        <v>-0.43908398201215154</v>
      </c>
    </row>
    <row r="100" spans="1:11" s="29" customFormat="1" ht="21" customHeight="1" x14ac:dyDescent="0.25">
      <c r="B100" s="59"/>
      <c r="C100" s="44"/>
      <c r="D100" s="84"/>
      <c r="E100" s="66"/>
      <c r="F100" s="84"/>
      <c r="G100" s="85"/>
      <c r="H100" s="125"/>
      <c r="I100" s="125"/>
      <c r="J100" s="125"/>
      <c r="K100" s="135"/>
    </row>
    <row r="101" spans="1:11" s="29" customFormat="1" ht="21" customHeight="1" x14ac:dyDescent="0.25">
      <c r="A101" s="29" t="s">
        <v>337</v>
      </c>
      <c r="B101" s="60" t="s">
        <v>503</v>
      </c>
      <c r="C101" s="61" t="s">
        <v>504</v>
      </c>
      <c r="D101" s="62"/>
      <c r="E101" s="36"/>
      <c r="F101" s="79"/>
      <c r="G101" s="81"/>
      <c r="H101" s="120">
        <f>VLOOKUP($A101,'CE-118'!$B$10:$D$623,H$3,FALSE)</f>
        <v>0</v>
      </c>
      <c r="I101" s="120">
        <f>VLOOKUP($A101,'CE-118'!$B$10:$D$623,I$3,FALSE)</f>
        <v>0</v>
      </c>
      <c r="J101" s="120">
        <f>H101-I101</f>
        <v>0</v>
      </c>
      <c r="K101" s="130" t="str">
        <f>IF(J101=0,"-  ",IF(I101=0,"100,0%",J101/I101))</f>
        <v xml:space="preserve">-  </v>
      </c>
    </row>
    <row r="102" spans="1:11" s="29" customFormat="1" ht="21" customHeight="1" x14ac:dyDescent="0.25">
      <c r="A102" s="29" t="s">
        <v>338</v>
      </c>
      <c r="B102" s="49"/>
      <c r="C102" s="50" t="s">
        <v>395</v>
      </c>
      <c r="D102" s="100" t="s">
        <v>505</v>
      </c>
      <c r="E102" s="90"/>
      <c r="F102" s="51"/>
      <c r="G102" s="52"/>
      <c r="H102" s="120">
        <f>VLOOKUP($A102,'CE-118'!$B$10:$D$623,H$3,FALSE)</f>
        <v>0</v>
      </c>
      <c r="I102" s="120">
        <f>VLOOKUP($A102,'CE-118'!$B$10:$D$623,I$3,FALSE)</f>
        <v>0</v>
      </c>
      <c r="J102" s="120">
        <f t="shared" si="0"/>
        <v>0</v>
      </c>
      <c r="K102" s="130" t="str">
        <f>IF(J102=0,"-  ",IF(I102=0,"100,0%",J102/I102))</f>
        <v xml:space="preserve">-  </v>
      </c>
    </row>
    <row r="103" spans="1:11" s="29" customFormat="1" ht="21" customHeight="1" x14ac:dyDescent="0.25">
      <c r="A103" s="23" t="s">
        <v>339</v>
      </c>
      <c r="B103" s="49"/>
      <c r="C103" s="35" t="s">
        <v>402</v>
      </c>
      <c r="D103" s="61" t="s">
        <v>506</v>
      </c>
      <c r="E103" s="62"/>
      <c r="F103" s="36"/>
      <c r="G103" s="37"/>
      <c r="H103" s="120">
        <f>VLOOKUP($A103,'CE-118'!$B$10:$D$623,H$3,FALSE)</f>
        <v>0</v>
      </c>
      <c r="I103" s="120">
        <f>VLOOKUP($A103,'CE-118'!$B$10:$D$623,I$3,FALSE)</f>
        <v>0</v>
      </c>
      <c r="J103" s="123">
        <f t="shared" si="0"/>
        <v>0</v>
      </c>
      <c r="K103" s="133" t="str">
        <f>IF(J103=0,"-  ",IF(I103=0,"100,0%",J103/I103))</f>
        <v xml:space="preserve">-  </v>
      </c>
    </row>
    <row r="104" spans="1:11" s="23" customFormat="1" ht="21" customHeight="1" x14ac:dyDescent="0.25">
      <c r="A104" s="29" t="s">
        <v>337</v>
      </c>
      <c r="B104" s="118"/>
      <c r="C104" s="212" t="s">
        <v>507</v>
      </c>
      <c r="D104" s="212"/>
      <c r="E104" s="212"/>
      <c r="F104" s="212"/>
      <c r="G104" s="213"/>
      <c r="H104" s="124">
        <f>H102-H103</f>
        <v>0</v>
      </c>
      <c r="I104" s="124">
        <f>I102-I103</f>
        <v>0</v>
      </c>
      <c r="J104" s="124">
        <f t="shared" si="0"/>
        <v>0</v>
      </c>
      <c r="K104" s="134" t="str">
        <f>IF(J104=0,"-  ",IF(I104=0,"100,0%",J104/I104))</f>
        <v xml:space="preserve">-  </v>
      </c>
    </row>
    <row r="105" spans="1:11" s="29" customFormat="1" ht="21" customHeight="1" x14ac:dyDescent="0.25">
      <c r="B105" s="59"/>
      <c r="C105" s="44"/>
      <c r="D105" s="69"/>
      <c r="E105" s="66"/>
      <c r="F105" s="45"/>
      <c r="G105" s="53"/>
      <c r="H105" s="125"/>
      <c r="I105" s="125"/>
      <c r="J105" s="125"/>
      <c r="K105" s="135"/>
    </row>
    <row r="106" spans="1:11" s="29" customFormat="1" ht="21" customHeight="1" x14ac:dyDescent="0.25">
      <c r="A106" s="29" t="s">
        <v>340</v>
      </c>
      <c r="B106" s="60" t="s">
        <v>508</v>
      </c>
      <c r="C106" s="61" t="s">
        <v>509</v>
      </c>
      <c r="D106" s="62"/>
      <c r="E106" s="36"/>
      <c r="F106" s="79"/>
      <c r="G106" s="81"/>
      <c r="H106" s="120">
        <f>VLOOKUP($A106,'CE-118'!$B$10:$D$623,H$3,FALSE)</f>
        <v>1638275.1400000004</v>
      </c>
      <c r="I106" s="120">
        <f>VLOOKUP($A106,'CE-118'!$B$10:$D$623,I$3,FALSE)</f>
        <v>655753.35000000033</v>
      </c>
      <c r="J106" s="120">
        <f>H106-I106</f>
        <v>982521.79</v>
      </c>
      <c r="K106" s="130">
        <f t="shared" ref="K106:K113" si="4">IF(J106=0,"-  ",IF(I106=0,"100,0%",J106/I106))</f>
        <v>1.4983099819467176</v>
      </c>
    </row>
    <row r="107" spans="1:11" s="23" customFormat="1" ht="21" customHeight="1" x14ac:dyDescent="0.25">
      <c r="A107" s="29" t="s">
        <v>341</v>
      </c>
      <c r="B107" s="49"/>
      <c r="C107" s="50" t="s">
        <v>395</v>
      </c>
      <c r="D107" s="100" t="s">
        <v>510</v>
      </c>
      <c r="E107" s="90"/>
      <c r="F107" s="51"/>
      <c r="G107" s="52"/>
      <c r="H107" s="120">
        <f>VLOOKUP($A107,'CE-118'!$B$10:$D$623,H$3,FALSE)</f>
        <v>4687833.959999999</v>
      </c>
      <c r="I107" s="120">
        <f>VLOOKUP($A107,'CE-118'!$B$10:$D$623,I$3,FALSE)</f>
        <v>8378916.9399999995</v>
      </c>
      <c r="J107" s="120">
        <f t="shared" ref="J107:J112" si="5">H107-I107</f>
        <v>-3691082.9800000004</v>
      </c>
      <c r="K107" s="130">
        <f t="shared" si="4"/>
        <v>-0.44052029712565699</v>
      </c>
    </row>
    <row r="108" spans="1:11" s="23" customFormat="1" ht="21" customHeight="1" x14ac:dyDescent="0.25">
      <c r="A108" s="23" t="s">
        <v>342</v>
      </c>
      <c r="B108" s="59"/>
      <c r="C108" s="71"/>
      <c r="D108" s="80"/>
      <c r="E108" s="39" t="s">
        <v>397</v>
      </c>
      <c r="F108" s="72" t="s">
        <v>511</v>
      </c>
      <c r="G108" s="86"/>
      <c r="H108" s="121">
        <f>VLOOKUP($A108,'CE-118'!$B$10:$D$623,H$3,FALSE)</f>
        <v>0</v>
      </c>
      <c r="I108" s="121">
        <f>VLOOKUP($A108,'CE-118'!$B$10:$D$623,I$3,FALSE)</f>
        <v>23442.62</v>
      </c>
      <c r="J108" s="121">
        <f t="shared" si="5"/>
        <v>-23442.62</v>
      </c>
      <c r="K108" s="131">
        <f t="shared" si="4"/>
        <v>-1</v>
      </c>
    </row>
    <row r="109" spans="1:11" s="29" customFormat="1" ht="21" customHeight="1" x14ac:dyDescent="0.25">
      <c r="A109" s="29" t="s">
        <v>343</v>
      </c>
      <c r="B109" s="59"/>
      <c r="C109" s="68"/>
      <c r="D109" s="84"/>
      <c r="E109" s="44" t="s">
        <v>399</v>
      </c>
      <c r="F109" s="84" t="s">
        <v>512</v>
      </c>
      <c r="G109" s="85"/>
      <c r="H109" s="121">
        <f>VLOOKUP($A109,'CE-118'!$B$10:$D$623,H$3,FALSE)</f>
        <v>4687833.959999999</v>
      </c>
      <c r="I109" s="121">
        <f>VLOOKUP($A109,'CE-118'!$B$10:$D$623,I$3,FALSE)</f>
        <v>8355474.3199999994</v>
      </c>
      <c r="J109" s="121">
        <f t="shared" si="5"/>
        <v>-3667640.3600000003</v>
      </c>
      <c r="K109" s="131">
        <f t="shared" si="4"/>
        <v>-0.43895058730789094</v>
      </c>
    </row>
    <row r="110" spans="1:11" s="23" customFormat="1" ht="21" customHeight="1" x14ac:dyDescent="0.25">
      <c r="A110" s="29" t="s">
        <v>357</v>
      </c>
      <c r="B110" s="49"/>
      <c r="C110" s="35" t="s">
        <v>402</v>
      </c>
      <c r="D110" s="61" t="s">
        <v>513</v>
      </c>
      <c r="E110" s="62"/>
      <c r="F110" s="36"/>
      <c r="G110" s="37"/>
      <c r="H110" s="120">
        <f>VLOOKUP($A110,'CE-118'!$B$10:$D$623,H$3,FALSE)</f>
        <v>3049558.8199999994</v>
      </c>
      <c r="I110" s="120">
        <f>VLOOKUP($A110,'CE-118'!$B$10:$D$623,I$3,FALSE)</f>
        <v>7723163.5899999999</v>
      </c>
      <c r="J110" s="120">
        <f t="shared" si="5"/>
        <v>-4673604.7700000005</v>
      </c>
      <c r="K110" s="130">
        <f t="shared" si="4"/>
        <v>-0.60514123720639723</v>
      </c>
    </row>
    <row r="111" spans="1:11" s="23" customFormat="1" ht="21" customHeight="1" x14ac:dyDescent="0.25">
      <c r="A111" s="23" t="s">
        <v>358</v>
      </c>
      <c r="B111" s="59"/>
      <c r="C111" s="68"/>
      <c r="D111" s="84"/>
      <c r="E111" s="44" t="s">
        <v>397</v>
      </c>
      <c r="F111" s="69" t="s">
        <v>514</v>
      </c>
      <c r="G111" s="85"/>
      <c r="H111" s="120">
        <f>VLOOKUP($A111,'CE-118'!$B$10:$D$623,H$3,FALSE)</f>
        <v>36584.879999999997</v>
      </c>
      <c r="I111" s="120">
        <f>VLOOKUP($A111,'CE-118'!$B$10:$D$623,I$3,FALSE)</f>
        <v>49338.32</v>
      </c>
      <c r="J111" s="121">
        <f t="shared" si="5"/>
        <v>-12753.440000000002</v>
      </c>
      <c r="K111" s="131">
        <f t="shared" si="4"/>
        <v>-0.25848954727278922</v>
      </c>
    </row>
    <row r="112" spans="1:11" s="29" customFormat="1" ht="21" customHeight="1" x14ac:dyDescent="0.25">
      <c r="A112" s="23" t="s">
        <v>359</v>
      </c>
      <c r="B112" s="59"/>
      <c r="C112" s="71"/>
      <c r="D112" s="80"/>
      <c r="E112" s="39" t="s">
        <v>399</v>
      </c>
      <c r="F112" s="80" t="s">
        <v>515</v>
      </c>
      <c r="G112" s="86"/>
      <c r="H112" s="121">
        <f>VLOOKUP($A112,'CE-118'!$B$10:$D$623,H$3,FALSE)</f>
        <v>3012973.9399999995</v>
      </c>
      <c r="I112" s="121">
        <f>VLOOKUP($A112,'CE-118'!$B$10:$D$623,I$3,FALSE)</f>
        <v>7673825.2699999996</v>
      </c>
      <c r="J112" s="125">
        <f t="shared" si="5"/>
        <v>-4660851.33</v>
      </c>
      <c r="K112" s="135">
        <f t="shared" si="4"/>
        <v>-0.60737000987253398</v>
      </c>
    </row>
    <row r="113" spans="1:11" s="23" customFormat="1" ht="21" customHeight="1" x14ac:dyDescent="0.25">
      <c r="A113" s="29" t="s">
        <v>340</v>
      </c>
      <c r="B113" s="118"/>
      <c r="C113" s="212" t="s">
        <v>516</v>
      </c>
      <c r="D113" s="212"/>
      <c r="E113" s="212"/>
      <c r="F113" s="212"/>
      <c r="G113" s="213"/>
      <c r="H113" s="124">
        <f>H107-H110</f>
        <v>1638275.1399999997</v>
      </c>
      <c r="I113" s="124">
        <f>I107-I110</f>
        <v>655753.34999999963</v>
      </c>
      <c r="J113" s="124">
        <f t="shared" si="0"/>
        <v>982521.79</v>
      </c>
      <c r="K113" s="134">
        <f t="shared" si="4"/>
        <v>1.4983099819467192</v>
      </c>
    </row>
    <row r="114" spans="1:11" s="95" customFormat="1" ht="21" customHeight="1" thickBot="1" x14ac:dyDescent="0.3">
      <c r="A114" s="23"/>
      <c r="B114" s="94"/>
      <c r="C114" s="44"/>
      <c r="D114" s="84"/>
      <c r="E114" s="69"/>
      <c r="F114" s="84"/>
      <c r="G114" s="85"/>
      <c r="H114" s="125"/>
      <c r="I114" s="125"/>
      <c r="J114" s="125"/>
      <c r="K114" s="135"/>
    </row>
    <row r="115" spans="1:11" s="95" customFormat="1" ht="21" customHeight="1" thickTop="1" thickBot="1" x14ac:dyDescent="0.3">
      <c r="A115" s="29" t="s">
        <v>4</v>
      </c>
      <c r="B115" s="217" t="s">
        <v>517</v>
      </c>
      <c r="C115" s="218"/>
      <c r="D115" s="218"/>
      <c r="E115" s="218"/>
      <c r="F115" s="218"/>
      <c r="G115" s="219"/>
      <c r="H115" s="126">
        <f>H92+H99+H104+H113</f>
        <v>-43155492.899999954</v>
      </c>
      <c r="I115" s="126">
        <f>I92+I99+I104+I113</f>
        <v>-43685723.299999774</v>
      </c>
      <c r="J115" s="126">
        <f>H115-I115</f>
        <v>530230.3999998197</v>
      </c>
      <c r="K115" s="136">
        <f>IF(J115=0,"-  ",IF(I115=0,"100,0%",J115/I115))</f>
        <v>-1.2137384022661299E-2</v>
      </c>
    </row>
    <row r="116" spans="1:11" s="29" customFormat="1" ht="21" customHeight="1" thickTop="1" x14ac:dyDescent="0.25">
      <c r="B116" s="34"/>
      <c r="C116" s="96"/>
      <c r="D116" s="96"/>
      <c r="E116" s="97"/>
      <c r="F116" s="98"/>
      <c r="G116" s="99"/>
      <c r="H116" s="127"/>
      <c r="I116" s="127"/>
      <c r="J116" s="127"/>
      <c r="K116" s="137"/>
    </row>
    <row r="117" spans="1:11" s="29" customFormat="1" ht="21" customHeight="1" x14ac:dyDescent="0.25">
      <c r="A117" s="23" t="s">
        <v>379</v>
      </c>
      <c r="B117" s="60" t="s">
        <v>518</v>
      </c>
      <c r="C117" s="61" t="s">
        <v>519</v>
      </c>
      <c r="D117" s="62"/>
      <c r="E117" s="61"/>
      <c r="F117" s="79"/>
      <c r="G117" s="81"/>
      <c r="H117" s="120">
        <f>VLOOKUP($A117,'CE-118'!$B$10:$D$623,H$3,FALSE)</f>
        <v>12463363.83</v>
      </c>
      <c r="I117" s="120">
        <f>VLOOKUP($A117,'CE-118'!$B$10:$D$623,I$3,FALSE)</f>
        <v>12046224.77</v>
      </c>
      <c r="J117" s="120">
        <f>H117-I117</f>
        <v>417139.06000000052</v>
      </c>
      <c r="K117" s="130">
        <f t="shared" ref="K117:K125" si="6">IF(J117=0,"-  ",IF(I117=0,"100,0%",J117/I117))</f>
        <v>3.4628198291538313E-2</v>
      </c>
    </row>
    <row r="118" spans="1:11" s="23" customFormat="1" ht="21" customHeight="1" x14ac:dyDescent="0.25">
      <c r="A118" s="95" t="s">
        <v>380</v>
      </c>
      <c r="B118" s="49"/>
      <c r="C118" s="50" t="s">
        <v>395</v>
      </c>
      <c r="D118" s="82" t="s">
        <v>520</v>
      </c>
      <c r="E118" s="90"/>
      <c r="F118" s="82"/>
      <c r="G118" s="91"/>
      <c r="H118" s="120">
        <f>VLOOKUP($A118,'CE-118'!$B$10:$D$623,H$3,FALSE)</f>
        <v>12091436.930000002</v>
      </c>
      <c r="I118" s="120">
        <f>VLOOKUP($A118,'CE-118'!$B$10:$D$623,I$3,FALSE)</f>
        <v>11651539.24</v>
      </c>
      <c r="J118" s="120">
        <f t="shared" ref="J118:J125" si="7">H118-I118</f>
        <v>439897.69000000134</v>
      </c>
      <c r="K118" s="130">
        <f t="shared" si="6"/>
        <v>3.7754470112397041E-2</v>
      </c>
    </row>
    <row r="119" spans="1:11" s="23" customFormat="1" ht="21" customHeight="1" x14ac:dyDescent="0.25">
      <c r="A119" s="95" t="s">
        <v>381</v>
      </c>
      <c r="B119" s="94"/>
      <c r="C119" s="71"/>
      <c r="D119" s="80"/>
      <c r="E119" s="39" t="s">
        <v>397</v>
      </c>
      <c r="F119" s="80" t="s">
        <v>521</v>
      </c>
      <c r="G119" s="86"/>
      <c r="H119" s="121">
        <f>VLOOKUP($A119,'CE-118'!$B$10:$D$623,H$3,FALSE)</f>
        <v>11342392.630000001</v>
      </c>
      <c r="I119" s="121">
        <f>VLOOKUP($A119,'CE-118'!$B$10:$D$623,I$3,FALSE)</f>
        <v>10827011.939999999</v>
      </c>
      <c r="J119" s="121">
        <f t="shared" si="7"/>
        <v>515380.69000000134</v>
      </c>
      <c r="K119" s="131">
        <f t="shared" si="6"/>
        <v>4.7601378187821723E-2</v>
      </c>
    </row>
    <row r="120" spans="1:11" s="23" customFormat="1" ht="21" customHeight="1" x14ac:dyDescent="0.25">
      <c r="A120" s="29" t="s">
        <v>382</v>
      </c>
      <c r="B120" s="94"/>
      <c r="C120" s="68"/>
      <c r="D120" s="84"/>
      <c r="E120" s="44" t="s">
        <v>399</v>
      </c>
      <c r="F120" s="84" t="s">
        <v>522</v>
      </c>
      <c r="G120" s="85"/>
      <c r="H120" s="121">
        <f>VLOOKUP($A120,'CE-118'!$B$10:$D$623,H$3,FALSE)</f>
        <v>311114.28999999998</v>
      </c>
      <c r="I120" s="121">
        <f>VLOOKUP($A120,'CE-118'!$B$10:$D$623,I$3,FALSE)</f>
        <v>455863.87</v>
      </c>
      <c r="J120" s="121">
        <f t="shared" si="7"/>
        <v>-144749.58000000002</v>
      </c>
      <c r="K120" s="131">
        <f t="shared" si="6"/>
        <v>-0.31752808135463778</v>
      </c>
    </row>
    <row r="121" spans="1:11" s="23" customFormat="1" ht="21" customHeight="1" x14ac:dyDescent="0.25">
      <c r="A121" s="29" t="s">
        <v>383</v>
      </c>
      <c r="B121" s="94"/>
      <c r="C121" s="71"/>
      <c r="D121" s="80"/>
      <c r="E121" s="39" t="s">
        <v>412</v>
      </c>
      <c r="F121" s="80" t="s">
        <v>523</v>
      </c>
      <c r="G121" s="86"/>
      <c r="H121" s="121">
        <f>VLOOKUP($A121,'CE-118'!$B$10:$D$623,H$3,FALSE)</f>
        <v>437930.01</v>
      </c>
      <c r="I121" s="121">
        <f>VLOOKUP($A121,'CE-118'!$B$10:$D$623,I$3,FALSE)</f>
        <v>368663.43</v>
      </c>
      <c r="J121" s="121">
        <f t="shared" si="7"/>
        <v>69266.580000000016</v>
      </c>
      <c r="K121" s="131">
        <f t="shared" si="6"/>
        <v>0.18788568207049997</v>
      </c>
    </row>
    <row r="122" spans="1:11" s="29" customFormat="1" ht="21" customHeight="1" x14ac:dyDescent="0.25">
      <c r="A122" s="23" t="s">
        <v>384</v>
      </c>
      <c r="B122" s="94"/>
      <c r="C122" s="68"/>
      <c r="D122" s="84"/>
      <c r="E122" s="44" t="s">
        <v>418</v>
      </c>
      <c r="F122" s="84" t="s">
        <v>524</v>
      </c>
      <c r="G122" s="85"/>
      <c r="H122" s="121">
        <f>VLOOKUP($A122,'CE-118'!$B$10:$D$623,H$3,FALSE)</f>
        <v>0</v>
      </c>
      <c r="I122" s="121">
        <f>VLOOKUP($A122,'CE-118'!$B$10:$D$623,I$3,FALSE)</f>
        <v>0</v>
      </c>
      <c r="J122" s="121">
        <f t="shared" si="7"/>
        <v>0</v>
      </c>
      <c r="K122" s="131" t="str">
        <f t="shared" si="6"/>
        <v xml:space="preserve">-  </v>
      </c>
    </row>
    <row r="123" spans="1:11" s="29" customFormat="1" ht="21" customHeight="1" x14ac:dyDescent="0.25">
      <c r="A123" s="23" t="s">
        <v>385</v>
      </c>
      <c r="B123" s="49"/>
      <c r="C123" s="35" t="s">
        <v>402</v>
      </c>
      <c r="D123" s="79" t="s">
        <v>525</v>
      </c>
      <c r="E123" s="62"/>
      <c r="F123" s="79"/>
      <c r="G123" s="81"/>
      <c r="H123" s="120">
        <f>VLOOKUP($A123,'CE-118'!$B$10:$D$623,H$3,FALSE)</f>
        <v>220501.55</v>
      </c>
      <c r="I123" s="120">
        <f>VLOOKUP($A123,'CE-118'!$B$10:$D$623,I$3,FALSE)</f>
        <v>224940</v>
      </c>
      <c r="J123" s="120">
        <f t="shared" si="7"/>
        <v>-4438.4500000000116</v>
      </c>
      <c r="K123" s="130">
        <f t="shared" si="6"/>
        <v>-1.9731706232773236E-2</v>
      </c>
    </row>
    <row r="124" spans="1:11" s="29" customFormat="1" ht="21" customHeight="1" x14ac:dyDescent="0.25">
      <c r="A124" s="23" t="s">
        <v>388</v>
      </c>
      <c r="B124" s="49"/>
      <c r="C124" s="50" t="s">
        <v>404</v>
      </c>
      <c r="D124" s="82" t="s">
        <v>526</v>
      </c>
      <c r="E124" s="90"/>
      <c r="F124" s="82"/>
      <c r="G124" s="91"/>
      <c r="H124" s="120">
        <f>VLOOKUP($A124,'CE-118'!$B$10:$D$623,H$3,FALSE)</f>
        <v>151425.35</v>
      </c>
      <c r="I124" s="120">
        <f>VLOOKUP($A124,'CE-118'!$B$10:$D$623,I$3,FALSE)</f>
        <v>169745.53</v>
      </c>
      <c r="J124" s="123">
        <f t="shared" si="7"/>
        <v>-18320.179999999993</v>
      </c>
      <c r="K124" s="133">
        <f t="shared" si="6"/>
        <v>-0.10792731920540112</v>
      </c>
    </row>
    <row r="125" spans="1:11" s="23" customFormat="1" ht="21" customHeight="1" x14ac:dyDescent="0.25">
      <c r="A125" s="23" t="s">
        <v>379</v>
      </c>
      <c r="B125" s="118"/>
      <c r="C125" s="212" t="s">
        <v>527</v>
      </c>
      <c r="D125" s="212"/>
      <c r="E125" s="212"/>
      <c r="F125" s="212"/>
      <c r="G125" s="213"/>
      <c r="H125" s="124">
        <f>H118+H123+H124</f>
        <v>12463363.830000002</v>
      </c>
      <c r="I125" s="124">
        <f>I118+I123+I124</f>
        <v>12046224.77</v>
      </c>
      <c r="J125" s="124">
        <f t="shared" si="7"/>
        <v>417139.06000000238</v>
      </c>
      <c r="K125" s="134">
        <f t="shared" si="6"/>
        <v>3.4628198291538473E-2</v>
      </c>
    </row>
    <row r="126" spans="1:11" s="95" customFormat="1" ht="21" customHeight="1" x14ac:dyDescent="0.25">
      <c r="A126" s="29"/>
      <c r="B126" s="94"/>
      <c r="C126" s="44"/>
      <c r="D126" s="84"/>
      <c r="E126" s="69"/>
      <c r="F126" s="84"/>
      <c r="G126" s="85"/>
      <c r="H126" s="125"/>
      <c r="I126" s="125"/>
      <c r="J126" s="125"/>
      <c r="K126" s="135"/>
    </row>
    <row r="127" spans="1:11" s="23" customFormat="1" ht="21" customHeight="1" x14ac:dyDescent="0.25">
      <c r="A127" s="29" t="s">
        <v>3</v>
      </c>
      <c r="B127" s="60" t="s">
        <v>528</v>
      </c>
      <c r="C127" s="61"/>
      <c r="D127" s="62"/>
      <c r="E127" s="61"/>
      <c r="F127" s="79"/>
      <c r="G127" s="81"/>
      <c r="H127" s="139">
        <f>H115-H125</f>
        <v>-55618856.729999959</v>
      </c>
      <c r="I127" s="120">
        <f>I115-I125</f>
        <v>-55731948.069999769</v>
      </c>
      <c r="J127" s="120">
        <f>H127-I127</f>
        <v>113091.33999980986</v>
      </c>
      <c r="K127" s="130">
        <f>IF(J127=0,"-  ",IF(I127=0,"100,0%",J127/I127))</f>
        <v>-2.0292012735274611E-3</v>
      </c>
    </row>
    <row r="128" spans="1:11" s="23" customFormat="1" ht="21" customHeight="1" thickBot="1" x14ac:dyDescent="0.3">
      <c r="A128" s="29"/>
      <c r="B128" s="101"/>
      <c r="C128" s="102"/>
      <c r="D128" s="103"/>
      <c r="E128" s="103"/>
      <c r="F128" s="104"/>
      <c r="G128" s="105"/>
      <c r="H128" s="147"/>
      <c r="I128" s="106"/>
      <c r="J128" s="106"/>
      <c r="K128" s="107"/>
    </row>
    <row r="129" spans="1:11" ht="22.5" customHeight="1" x14ac:dyDescent="0.2">
      <c r="A129" s="23"/>
      <c r="B129" s="90"/>
      <c r="C129" s="90"/>
      <c r="D129" s="66"/>
      <c r="E129" s="66"/>
      <c r="F129" s="84"/>
      <c r="G129" s="84"/>
      <c r="H129" s="108"/>
      <c r="I129" s="108"/>
      <c r="J129" s="109"/>
      <c r="K129" s="110"/>
    </row>
    <row r="130" spans="1:11" ht="22.5" customHeight="1" x14ac:dyDescent="0.2">
      <c r="A130" s="95"/>
      <c r="B130" s="111"/>
      <c r="C130" s="111"/>
      <c r="G130" s="112"/>
      <c r="I130" s="113"/>
    </row>
    <row r="131" spans="1:11" ht="22.5" customHeight="1" x14ac:dyDescent="0.2">
      <c r="A131" s="23"/>
      <c r="B131" s="90"/>
      <c r="C131" s="90"/>
      <c r="D131" s="66"/>
      <c r="E131" s="66"/>
      <c r="F131" s="66"/>
      <c r="G131" s="114"/>
      <c r="H131" s="113"/>
      <c r="I131" s="113"/>
    </row>
    <row r="132" spans="1:11" ht="22.5" customHeight="1" x14ac:dyDescent="0.2">
      <c r="A132" s="23"/>
      <c r="B132" s="90"/>
      <c r="C132" s="90"/>
      <c r="D132" s="66"/>
      <c r="E132" s="66"/>
      <c r="F132" s="66"/>
      <c r="G132" s="114"/>
      <c r="H132" s="113"/>
      <c r="I132" s="113"/>
    </row>
    <row r="133" spans="1:11" ht="22.5" customHeight="1" x14ac:dyDescent="0.2">
      <c r="B133" s="90"/>
      <c r="C133" s="90"/>
      <c r="D133" s="66"/>
      <c r="E133" s="66"/>
      <c r="F133" s="66"/>
      <c r="G133" s="114"/>
      <c r="H133" s="113"/>
      <c r="I133" s="113"/>
    </row>
    <row r="134" spans="1:11" ht="22.5" customHeight="1" x14ac:dyDescent="0.2">
      <c r="B134" s="90"/>
      <c r="C134" s="90"/>
      <c r="D134" s="66"/>
      <c r="E134" s="66"/>
      <c r="F134" s="66"/>
      <c r="G134" s="114"/>
      <c r="H134" s="113"/>
      <c r="I134" s="113"/>
    </row>
    <row r="135" spans="1:11" ht="22.5" customHeight="1" x14ac:dyDescent="0.2">
      <c r="B135" s="90"/>
      <c r="C135" s="90"/>
      <c r="D135" s="66"/>
      <c r="E135" s="66"/>
      <c r="F135" s="66"/>
      <c r="G135" s="114"/>
      <c r="H135" s="113"/>
      <c r="I135" s="113"/>
    </row>
    <row r="136" spans="1:11" ht="22.5" customHeight="1" x14ac:dyDescent="0.2">
      <c r="B136" s="90"/>
      <c r="C136" s="90"/>
      <c r="D136" s="66"/>
      <c r="E136" s="66"/>
      <c r="F136" s="66"/>
      <c r="G136" s="114"/>
      <c r="H136" s="113"/>
      <c r="I136" s="113"/>
    </row>
    <row r="137" spans="1:11" ht="22.5" customHeight="1" x14ac:dyDescent="0.2">
      <c r="B137" s="90"/>
      <c r="C137" s="90"/>
      <c r="D137" s="66"/>
      <c r="E137" s="66"/>
      <c r="F137" s="66"/>
      <c r="G137" s="114"/>
      <c r="H137" s="113"/>
      <c r="I137" s="113"/>
    </row>
    <row r="138" spans="1:11" ht="22.5" customHeight="1" x14ac:dyDescent="0.2">
      <c r="B138" s="90"/>
      <c r="C138" s="90"/>
      <c r="D138" s="66"/>
      <c r="E138" s="66"/>
      <c r="F138" s="66"/>
      <c r="G138" s="114"/>
      <c r="H138" s="113"/>
      <c r="I138" s="113"/>
    </row>
    <row r="139" spans="1:11" ht="22.5" customHeight="1" x14ac:dyDescent="0.2">
      <c r="B139" s="90"/>
      <c r="C139" s="90"/>
      <c r="D139" s="66"/>
      <c r="E139" s="66"/>
      <c r="F139" s="66"/>
      <c r="G139" s="114"/>
      <c r="H139" s="113"/>
      <c r="I139" s="113"/>
    </row>
    <row r="140" spans="1:11" ht="22.5" customHeight="1" x14ac:dyDescent="0.2">
      <c r="B140" s="90"/>
      <c r="C140" s="90"/>
      <c r="D140" s="66"/>
      <c r="E140" s="66"/>
      <c r="F140" s="66"/>
      <c r="G140" s="114"/>
      <c r="H140" s="113"/>
      <c r="I140" s="113"/>
    </row>
    <row r="141" spans="1:11" ht="22.5" customHeight="1" x14ac:dyDescent="0.2">
      <c r="B141" s="90"/>
      <c r="C141" s="90"/>
      <c r="D141" s="66"/>
      <c r="E141" s="66"/>
      <c r="F141" s="66"/>
      <c r="G141" s="114"/>
      <c r="H141" s="113"/>
      <c r="I141" s="113"/>
    </row>
    <row r="142" spans="1:11" ht="22.5" customHeight="1" x14ac:dyDescent="0.2">
      <c r="B142" s="90"/>
      <c r="C142" s="90"/>
      <c r="D142" s="66"/>
      <c r="E142" s="66"/>
      <c r="F142" s="66"/>
      <c r="G142" s="114"/>
    </row>
    <row r="143" spans="1:11" ht="22.5" customHeight="1" x14ac:dyDescent="0.2">
      <c r="B143" s="90"/>
      <c r="C143" s="90"/>
      <c r="D143" s="66"/>
      <c r="E143" s="66"/>
      <c r="F143" s="66"/>
      <c r="G143" s="114"/>
    </row>
    <row r="144" spans="1:11" ht="22.5" customHeight="1" x14ac:dyDescent="0.2">
      <c r="B144" s="90"/>
      <c r="C144" s="90"/>
      <c r="D144" s="66"/>
      <c r="E144" s="66"/>
      <c r="F144" s="66"/>
      <c r="G144" s="114"/>
    </row>
    <row r="145" spans="1:11" ht="22.5" customHeight="1" x14ac:dyDescent="0.2">
      <c r="B145" s="90"/>
      <c r="C145" s="90"/>
      <c r="D145" s="66"/>
      <c r="E145" s="66"/>
      <c r="F145" s="66"/>
      <c r="G145" s="114"/>
    </row>
    <row r="146" spans="1:11" ht="22.5" customHeight="1" x14ac:dyDescent="0.2">
      <c r="B146" s="90"/>
      <c r="C146" s="90"/>
      <c r="D146" s="66"/>
      <c r="E146" s="66"/>
      <c r="F146" s="66"/>
      <c r="G146" s="114"/>
    </row>
    <row r="147" spans="1:11" ht="22.5" customHeight="1" x14ac:dyDescent="0.2">
      <c r="B147" s="90"/>
      <c r="C147" s="90"/>
      <c r="D147" s="66"/>
      <c r="E147" s="66"/>
      <c r="F147" s="66"/>
      <c r="G147" s="114"/>
    </row>
    <row r="148" spans="1:11" ht="22.5" customHeight="1" x14ac:dyDescent="0.2">
      <c r="B148" s="90"/>
      <c r="C148" s="90"/>
      <c r="D148" s="66"/>
      <c r="E148" s="66"/>
      <c r="F148" s="66"/>
      <c r="G148" s="114"/>
    </row>
    <row r="149" spans="1:11" s="115" customFormat="1" ht="22.5" customHeight="1" x14ac:dyDescent="0.2">
      <c r="A149" s="24"/>
      <c r="B149" s="90"/>
      <c r="C149" s="90"/>
      <c r="D149" s="66"/>
      <c r="E149" s="66"/>
      <c r="F149" s="66"/>
      <c r="G149" s="114"/>
      <c r="H149" s="24"/>
      <c r="I149" s="24"/>
      <c r="J149" s="24"/>
      <c r="K149" s="24"/>
    </row>
    <row r="150" spans="1:11" s="115" customFormat="1" ht="22.5" customHeight="1" x14ac:dyDescent="0.2">
      <c r="A150" s="24"/>
      <c r="B150" s="90"/>
      <c r="C150" s="90"/>
      <c r="D150" s="66"/>
      <c r="E150" s="66"/>
      <c r="F150" s="66"/>
      <c r="G150" s="114"/>
      <c r="H150" s="24"/>
      <c r="I150" s="24"/>
      <c r="J150" s="24"/>
      <c r="K150" s="24"/>
    </row>
    <row r="151" spans="1:11" s="115" customFormat="1" ht="22.5" customHeight="1" x14ac:dyDescent="0.2">
      <c r="A151" s="24"/>
      <c r="B151" s="90"/>
      <c r="C151" s="90"/>
      <c r="D151" s="66"/>
      <c r="E151" s="66"/>
      <c r="F151" s="66"/>
      <c r="G151" s="114"/>
      <c r="H151" s="24"/>
      <c r="I151" s="24"/>
      <c r="J151" s="24"/>
      <c r="K151" s="24"/>
    </row>
    <row r="152" spans="1:11" s="115" customFormat="1" ht="22.5" customHeight="1" x14ac:dyDescent="0.2">
      <c r="A152" s="24"/>
      <c r="B152" s="90"/>
      <c r="C152" s="90"/>
      <c r="D152" s="66"/>
      <c r="E152" s="66"/>
      <c r="F152" s="66"/>
      <c r="G152" s="114"/>
      <c r="H152" s="24"/>
      <c r="I152" s="24"/>
      <c r="J152" s="24"/>
      <c r="K152" s="24"/>
    </row>
    <row r="153" spans="1:11" s="115" customFormat="1" ht="22.5" customHeight="1" x14ac:dyDescent="0.2">
      <c r="B153" s="90"/>
      <c r="C153" s="90"/>
      <c r="D153" s="66"/>
      <c r="E153" s="66"/>
      <c r="F153" s="66"/>
      <c r="G153" s="114"/>
      <c r="H153" s="24"/>
      <c r="I153" s="24"/>
      <c r="J153" s="24"/>
      <c r="K153" s="24"/>
    </row>
    <row r="154" spans="1:11" s="115" customFormat="1" ht="22.5" customHeight="1" x14ac:dyDescent="0.2">
      <c r="B154" s="90"/>
      <c r="C154" s="90"/>
      <c r="D154" s="66"/>
      <c r="E154" s="66"/>
      <c r="F154" s="66"/>
      <c r="G154" s="114"/>
      <c r="H154" s="24"/>
      <c r="I154" s="24"/>
      <c r="J154" s="24"/>
      <c r="K154" s="24"/>
    </row>
    <row r="155" spans="1:11" s="115" customFormat="1" ht="22.5" customHeight="1" x14ac:dyDescent="0.2">
      <c r="B155" s="90"/>
      <c r="C155" s="90"/>
      <c r="D155" s="66"/>
      <c r="E155" s="66"/>
      <c r="F155" s="66"/>
      <c r="G155" s="114"/>
      <c r="H155" s="24"/>
      <c r="I155" s="24"/>
      <c r="J155" s="24"/>
      <c r="K155" s="24"/>
    </row>
    <row r="156" spans="1:11" s="115" customFormat="1" ht="22.5" customHeight="1" x14ac:dyDescent="0.2">
      <c r="B156" s="90"/>
      <c r="C156" s="90"/>
      <c r="D156" s="66"/>
      <c r="E156" s="66"/>
      <c r="F156" s="66"/>
      <c r="G156" s="114"/>
      <c r="H156" s="24"/>
      <c r="I156" s="24"/>
      <c r="J156" s="24"/>
      <c r="K156" s="24"/>
    </row>
    <row r="157" spans="1:11" s="115" customFormat="1" ht="22.5" customHeight="1" x14ac:dyDescent="0.2">
      <c r="B157" s="90"/>
      <c r="C157" s="90"/>
      <c r="D157" s="66"/>
      <c r="E157" s="66"/>
      <c r="F157" s="66"/>
      <c r="G157" s="114"/>
      <c r="H157" s="24"/>
      <c r="I157" s="24"/>
      <c r="J157" s="24"/>
      <c r="K157" s="24"/>
    </row>
    <row r="158" spans="1:11" s="115" customFormat="1" ht="22.5" customHeight="1" x14ac:dyDescent="0.2">
      <c r="B158" s="90"/>
      <c r="C158" s="90"/>
      <c r="D158" s="66"/>
      <c r="E158" s="66"/>
      <c r="F158" s="66"/>
      <c r="G158" s="114"/>
      <c r="H158" s="24"/>
      <c r="I158" s="24"/>
      <c r="J158" s="24"/>
      <c r="K158" s="24"/>
    </row>
    <row r="159" spans="1:11" s="115" customFormat="1" ht="22.5" customHeight="1" x14ac:dyDescent="0.2">
      <c r="B159" s="90"/>
      <c r="C159" s="90"/>
      <c r="D159" s="66"/>
      <c r="E159" s="66"/>
      <c r="F159" s="66"/>
      <c r="G159" s="114"/>
      <c r="H159" s="24"/>
      <c r="I159" s="24"/>
      <c r="J159" s="24"/>
      <c r="K159" s="24"/>
    </row>
    <row r="160" spans="1:11" s="115" customFormat="1" ht="22.5" customHeight="1" x14ac:dyDescent="0.2">
      <c r="B160" s="90"/>
      <c r="C160" s="90"/>
      <c r="D160" s="66"/>
      <c r="E160" s="66"/>
      <c r="F160" s="66"/>
      <c r="G160" s="114"/>
      <c r="H160" s="24"/>
      <c r="I160" s="24"/>
      <c r="J160" s="24"/>
      <c r="K160" s="24"/>
    </row>
    <row r="161" spans="2:11" s="115" customFormat="1" ht="22.5" customHeight="1" x14ac:dyDescent="0.2">
      <c r="B161" s="90"/>
      <c r="C161" s="90"/>
      <c r="D161" s="66"/>
      <c r="E161" s="66"/>
      <c r="F161" s="66"/>
      <c r="G161" s="114"/>
      <c r="H161" s="24"/>
      <c r="I161" s="24"/>
      <c r="J161" s="24"/>
      <c r="K161" s="24"/>
    </row>
    <row r="162" spans="2:11" s="115" customFormat="1" ht="22.5" customHeight="1" x14ac:dyDescent="0.2">
      <c r="B162" s="90"/>
      <c r="C162" s="90"/>
      <c r="D162" s="66"/>
      <c r="E162" s="66"/>
      <c r="F162" s="66"/>
      <c r="G162" s="114"/>
      <c r="H162" s="24"/>
      <c r="I162" s="24"/>
      <c r="J162" s="24"/>
      <c r="K162" s="24"/>
    </row>
    <row r="163" spans="2:11" s="115" customFormat="1" ht="22.5" customHeight="1" x14ac:dyDescent="0.2">
      <c r="B163" s="90"/>
      <c r="C163" s="90"/>
      <c r="D163" s="66"/>
      <c r="E163" s="66"/>
      <c r="F163" s="66"/>
      <c r="G163" s="114"/>
      <c r="H163" s="24"/>
      <c r="I163" s="24"/>
      <c r="J163" s="24"/>
      <c r="K163" s="24"/>
    </row>
    <row r="164" spans="2:11" s="115" customFormat="1" ht="22.5" customHeight="1" x14ac:dyDescent="0.2">
      <c r="B164" s="90"/>
      <c r="C164" s="90"/>
      <c r="D164" s="66"/>
      <c r="E164" s="66"/>
      <c r="F164" s="66"/>
      <c r="G164" s="114"/>
      <c r="H164" s="24"/>
      <c r="I164" s="24"/>
      <c r="J164" s="24"/>
      <c r="K164" s="24"/>
    </row>
    <row r="165" spans="2:11" s="115" customFormat="1" ht="22.5" customHeight="1" x14ac:dyDescent="0.2">
      <c r="B165" s="90"/>
      <c r="C165" s="90"/>
      <c r="D165" s="66"/>
      <c r="E165" s="66"/>
      <c r="F165" s="66"/>
      <c r="G165" s="114"/>
      <c r="H165" s="24"/>
      <c r="I165" s="24"/>
      <c r="J165" s="24"/>
      <c r="K165" s="24"/>
    </row>
    <row r="166" spans="2:11" s="115" customFormat="1" ht="22.5" customHeight="1" x14ac:dyDescent="0.2">
      <c r="B166" s="90"/>
      <c r="C166" s="90"/>
      <c r="D166" s="66"/>
      <c r="E166" s="66"/>
      <c r="F166" s="66"/>
      <c r="G166" s="114"/>
      <c r="H166" s="24"/>
      <c r="I166" s="24"/>
      <c r="J166" s="24"/>
      <c r="K166" s="24"/>
    </row>
    <row r="167" spans="2:11" s="115" customFormat="1" ht="22.5" customHeight="1" x14ac:dyDescent="0.2">
      <c r="B167" s="90"/>
      <c r="C167" s="90"/>
      <c r="D167" s="66"/>
      <c r="E167" s="66"/>
      <c r="F167" s="66"/>
      <c r="G167" s="114"/>
      <c r="H167" s="24"/>
      <c r="I167" s="24"/>
      <c r="J167" s="24"/>
      <c r="K167" s="24"/>
    </row>
    <row r="168" spans="2:11" s="115" customFormat="1" ht="22.5" customHeight="1" x14ac:dyDescent="0.2">
      <c r="B168" s="90"/>
      <c r="C168" s="90"/>
      <c r="D168" s="66"/>
      <c r="E168" s="66"/>
      <c r="F168" s="66"/>
      <c r="G168" s="114"/>
      <c r="H168" s="24"/>
      <c r="I168" s="24"/>
      <c r="J168" s="24"/>
      <c r="K168" s="24"/>
    </row>
    <row r="169" spans="2:11" s="115" customFormat="1" ht="22.5" customHeight="1" x14ac:dyDescent="0.2">
      <c r="B169" s="90"/>
      <c r="C169" s="90"/>
      <c r="D169" s="66"/>
      <c r="E169" s="66"/>
      <c r="F169" s="66"/>
      <c r="G169" s="114"/>
      <c r="H169" s="24"/>
      <c r="I169" s="24"/>
      <c r="J169" s="24"/>
      <c r="K169" s="24"/>
    </row>
    <row r="170" spans="2:11" s="115" customFormat="1" ht="22.5" customHeight="1" x14ac:dyDescent="0.2">
      <c r="B170" s="90"/>
      <c r="C170" s="90"/>
      <c r="D170" s="66"/>
      <c r="E170" s="66"/>
      <c r="F170" s="66"/>
      <c r="G170" s="114"/>
      <c r="H170" s="24"/>
      <c r="I170" s="24"/>
      <c r="J170" s="24"/>
      <c r="K170" s="24"/>
    </row>
    <row r="171" spans="2:11" s="115" customFormat="1" ht="22.5" customHeight="1" x14ac:dyDescent="0.2">
      <c r="B171" s="90"/>
      <c r="C171" s="90"/>
      <c r="D171" s="66"/>
      <c r="E171" s="66"/>
      <c r="F171" s="66"/>
      <c r="G171" s="114"/>
      <c r="H171" s="24"/>
      <c r="I171" s="24"/>
      <c r="J171" s="24"/>
      <c r="K171" s="24"/>
    </row>
    <row r="172" spans="2:11" s="115" customFormat="1" ht="22.5" customHeight="1" x14ac:dyDescent="0.2">
      <c r="B172" s="90"/>
      <c r="C172" s="90"/>
      <c r="D172" s="66"/>
      <c r="E172" s="66"/>
      <c r="F172" s="66"/>
      <c r="G172" s="114"/>
      <c r="H172" s="24"/>
      <c r="I172" s="24"/>
      <c r="J172" s="24"/>
      <c r="K172" s="24"/>
    </row>
    <row r="173" spans="2:11" s="115" customFormat="1" ht="22.5" customHeight="1" x14ac:dyDescent="0.2">
      <c r="B173" s="90"/>
      <c r="C173" s="90"/>
      <c r="D173" s="66"/>
      <c r="E173" s="66"/>
      <c r="F173" s="66"/>
      <c r="G173" s="114"/>
      <c r="H173" s="24"/>
      <c r="I173" s="24"/>
      <c r="J173" s="24"/>
      <c r="K173" s="24"/>
    </row>
    <row r="174" spans="2:11" s="115" customFormat="1" ht="22.5" customHeight="1" x14ac:dyDescent="0.2">
      <c r="B174" s="90"/>
      <c r="C174" s="90"/>
      <c r="D174" s="66"/>
      <c r="E174" s="66"/>
      <c r="F174" s="66"/>
      <c r="G174" s="114"/>
      <c r="H174" s="24"/>
      <c r="I174" s="24"/>
      <c r="J174" s="24"/>
      <c r="K174" s="24"/>
    </row>
    <row r="175" spans="2:11" s="115" customFormat="1" ht="22.5" customHeight="1" x14ac:dyDescent="0.2">
      <c r="B175" s="111"/>
      <c r="C175" s="111"/>
      <c r="D175" s="112"/>
      <c r="E175" s="112"/>
      <c r="F175" s="112"/>
      <c r="G175" s="116"/>
      <c r="H175" s="24"/>
      <c r="I175" s="24"/>
      <c r="J175" s="24"/>
      <c r="K175" s="24"/>
    </row>
    <row r="176" spans="2:11" s="115" customFormat="1" ht="22.5" customHeight="1" x14ac:dyDescent="0.2">
      <c r="B176" s="111"/>
      <c r="C176" s="111"/>
      <c r="D176" s="112"/>
      <c r="E176" s="112"/>
      <c r="F176" s="112"/>
      <c r="G176" s="116"/>
      <c r="H176" s="24"/>
      <c r="I176" s="24"/>
      <c r="J176" s="24"/>
      <c r="K176" s="24"/>
    </row>
    <row r="177" spans="2:11" s="115" customFormat="1" ht="22.5" customHeight="1" x14ac:dyDescent="0.2">
      <c r="B177" s="111"/>
      <c r="C177" s="111"/>
      <c r="D177" s="112"/>
      <c r="E177" s="112"/>
      <c r="F177" s="112"/>
      <c r="G177" s="116"/>
      <c r="H177" s="24"/>
      <c r="I177" s="24"/>
      <c r="J177" s="24"/>
      <c r="K177" s="24"/>
    </row>
    <row r="178" spans="2:11" s="115" customFormat="1" ht="22.5" customHeight="1" x14ac:dyDescent="0.2">
      <c r="B178" s="111"/>
      <c r="C178" s="111"/>
      <c r="D178" s="112"/>
      <c r="E178" s="112"/>
      <c r="F178" s="112"/>
      <c r="G178" s="116"/>
      <c r="H178" s="24"/>
      <c r="I178" s="24"/>
      <c r="J178" s="24"/>
      <c r="K178" s="24"/>
    </row>
    <row r="179" spans="2:11" s="115" customFormat="1" ht="22.5" customHeight="1" x14ac:dyDescent="0.2">
      <c r="B179" s="111"/>
      <c r="C179" s="111"/>
      <c r="D179" s="112"/>
      <c r="E179" s="112"/>
      <c r="F179" s="112"/>
      <c r="G179" s="116"/>
      <c r="H179" s="24"/>
      <c r="I179" s="24"/>
      <c r="J179" s="24"/>
      <c r="K179" s="24"/>
    </row>
    <row r="180" spans="2:11" s="115" customFormat="1" ht="22.5" customHeight="1" x14ac:dyDescent="0.2">
      <c r="B180" s="111"/>
      <c r="C180" s="111"/>
      <c r="D180" s="112"/>
      <c r="E180" s="112"/>
      <c r="F180" s="112"/>
      <c r="G180" s="116"/>
      <c r="H180" s="24"/>
      <c r="I180" s="24"/>
      <c r="J180" s="24"/>
      <c r="K180" s="24"/>
    </row>
    <row r="181" spans="2:11" s="115" customFormat="1" ht="22.5" customHeight="1" x14ac:dyDescent="0.2">
      <c r="B181" s="111"/>
      <c r="C181" s="111"/>
      <c r="D181" s="112"/>
      <c r="E181" s="112"/>
      <c r="F181" s="112"/>
      <c r="G181" s="116"/>
      <c r="H181" s="24"/>
      <c r="I181" s="24"/>
      <c r="J181" s="24"/>
      <c r="K181" s="24"/>
    </row>
    <row r="182" spans="2:11" s="115" customFormat="1" ht="22.5" customHeight="1" x14ac:dyDescent="0.2">
      <c r="B182" s="111"/>
      <c r="C182" s="111"/>
      <c r="D182" s="112"/>
      <c r="E182" s="112"/>
      <c r="F182" s="112"/>
      <c r="G182" s="116"/>
      <c r="H182" s="24"/>
      <c r="I182" s="24"/>
      <c r="J182" s="24"/>
      <c r="K182" s="24"/>
    </row>
    <row r="183" spans="2:11" s="115" customFormat="1" ht="22.5" customHeight="1" x14ac:dyDescent="0.2">
      <c r="B183" s="111"/>
      <c r="C183" s="111"/>
      <c r="D183" s="112"/>
      <c r="E183" s="112"/>
      <c r="F183" s="112"/>
      <c r="G183" s="116"/>
      <c r="H183" s="24"/>
      <c r="I183" s="24"/>
      <c r="J183" s="24"/>
      <c r="K183" s="24"/>
    </row>
    <row r="184" spans="2:11" s="115" customFormat="1" ht="22.5" customHeight="1" x14ac:dyDescent="0.2">
      <c r="B184" s="111"/>
      <c r="C184" s="111"/>
      <c r="D184" s="112"/>
      <c r="E184" s="112"/>
      <c r="F184" s="112"/>
      <c r="G184" s="116"/>
      <c r="H184" s="24"/>
      <c r="I184" s="24"/>
      <c r="J184" s="24"/>
      <c r="K184" s="24"/>
    </row>
    <row r="185" spans="2:11" s="115" customFormat="1" ht="22.5" customHeight="1" x14ac:dyDescent="0.2">
      <c r="B185" s="111"/>
      <c r="C185" s="111"/>
      <c r="D185" s="112"/>
      <c r="E185" s="112"/>
      <c r="F185" s="112"/>
      <c r="G185" s="116"/>
      <c r="H185" s="24"/>
      <c r="I185" s="24"/>
      <c r="J185" s="24"/>
      <c r="K185" s="24"/>
    </row>
    <row r="186" spans="2:11" s="115" customFormat="1" ht="22.5" customHeight="1" x14ac:dyDescent="0.2">
      <c r="B186" s="111"/>
      <c r="C186" s="111"/>
      <c r="D186" s="112"/>
      <c r="E186" s="112"/>
      <c r="F186" s="112"/>
      <c r="G186" s="116"/>
      <c r="H186" s="24"/>
      <c r="I186" s="24"/>
      <c r="J186" s="24"/>
      <c r="K186" s="24"/>
    </row>
    <row r="187" spans="2:11" s="115" customFormat="1" ht="22.5" customHeight="1" x14ac:dyDescent="0.2">
      <c r="B187" s="111"/>
      <c r="C187" s="111"/>
      <c r="D187" s="112"/>
      <c r="E187" s="112"/>
      <c r="F187" s="112"/>
      <c r="G187" s="116"/>
      <c r="H187" s="24"/>
      <c r="I187" s="24"/>
      <c r="J187" s="24"/>
      <c r="K187" s="24"/>
    </row>
    <row r="188" spans="2:11" s="115" customFormat="1" ht="22.5" customHeight="1" x14ac:dyDescent="0.2">
      <c r="B188" s="111"/>
      <c r="C188" s="111"/>
      <c r="D188" s="112"/>
      <c r="E188" s="112"/>
      <c r="F188" s="112"/>
      <c r="G188" s="116"/>
      <c r="H188" s="24"/>
      <c r="I188" s="24"/>
      <c r="J188" s="24"/>
      <c r="K188" s="24"/>
    </row>
    <row r="189" spans="2:11" s="115" customFormat="1" ht="22.5" customHeight="1" x14ac:dyDescent="0.2">
      <c r="B189" s="111"/>
      <c r="C189" s="111"/>
      <c r="D189" s="112"/>
      <c r="E189" s="112"/>
      <c r="F189" s="112"/>
      <c r="G189" s="116"/>
      <c r="H189" s="24"/>
      <c r="I189" s="24"/>
      <c r="J189" s="24"/>
      <c r="K189" s="24"/>
    </row>
    <row r="190" spans="2:11" s="115" customFormat="1" ht="22.5" customHeight="1" x14ac:dyDescent="0.2">
      <c r="B190" s="111"/>
      <c r="C190" s="111"/>
      <c r="D190" s="112"/>
      <c r="E190" s="112"/>
      <c r="F190" s="112"/>
      <c r="G190" s="116"/>
      <c r="H190" s="24"/>
      <c r="I190" s="24"/>
      <c r="J190" s="24"/>
      <c r="K190" s="24"/>
    </row>
    <row r="191" spans="2:11" s="115" customFormat="1" ht="22.5" customHeight="1" x14ac:dyDescent="0.2">
      <c r="B191" s="111"/>
      <c r="C191" s="111"/>
      <c r="D191" s="112"/>
      <c r="E191" s="112"/>
      <c r="F191" s="112"/>
      <c r="G191" s="116"/>
      <c r="H191" s="24"/>
      <c r="I191" s="24"/>
      <c r="J191" s="24"/>
      <c r="K191" s="24"/>
    </row>
    <row r="192" spans="2:11" s="115" customFormat="1" ht="22.5" customHeight="1" x14ac:dyDescent="0.2">
      <c r="B192" s="111"/>
      <c r="C192" s="111"/>
      <c r="D192" s="112"/>
      <c r="E192" s="112"/>
      <c r="F192" s="112"/>
      <c r="G192" s="116"/>
      <c r="H192" s="24"/>
      <c r="I192" s="24"/>
      <c r="J192" s="24"/>
      <c r="K192" s="24"/>
    </row>
    <row r="193" spans="2:11" s="115" customFormat="1" ht="22.5" customHeight="1" x14ac:dyDescent="0.2">
      <c r="B193" s="111"/>
      <c r="C193" s="111"/>
      <c r="D193" s="112"/>
      <c r="E193" s="112"/>
      <c r="F193" s="112"/>
      <c r="G193" s="116"/>
      <c r="H193" s="24"/>
      <c r="I193" s="24"/>
      <c r="J193" s="24"/>
      <c r="K193" s="24"/>
    </row>
    <row r="194" spans="2:11" s="115" customFormat="1" ht="22.5" customHeight="1" x14ac:dyDescent="0.2">
      <c r="B194" s="111"/>
      <c r="C194" s="111"/>
      <c r="D194" s="112"/>
      <c r="E194" s="112"/>
      <c r="F194" s="112"/>
      <c r="G194" s="116"/>
      <c r="H194" s="24"/>
      <c r="I194" s="24"/>
      <c r="J194" s="24"/>
      <c r="K194" s="24"/>
    </row>
    <row r="195" spans="2:11" s="115" customFormat="1" ht="22.5" customHeight="1" x14ac:dyDescent="0.2">
      <c r="B195" s="111"/>
      <c r="C195" s="111"/>
      <c r="D195" s="112"/>
      <c r="E195" s="112"/>
      <c r="F195" s="112"/>
      <c r="G195" s="116"/>
      <c r="H195" s="24"/>
      <c r="I195" s="24"/>
      <c r="J195" s="24"/>
      <c r="K195" s="24"/>
    </row>
    <row r="196" spans="2:11" s="115" customFormat="1" ht="22.5" customHeight="1" x14ac:dyDescent="0.2">
      <c r="B196" s="111"/>
      <c r="C196" s="111"/>
      <c r="D196" s="112"/>
      <c r="E196" s="112"/>
      <c r="F196" s="112"/>
      <c r="G196" s="116"/>
      <c r="H196" s="24"/>
      <c r="I196" s="24"/>
      <c r="J196" s="24"/>
      <c r="K196" s="24"/>
    </row>
    <row r="197" spans="2:11" s="115" customFormat="1" ht="22.5" customHeight="1" x14ac:dyDescent="0.2">
      <c r="B197" s="111"/>
      <c r="C197" s="111"/>
      <c r="D197" s="112"/>
      <c r="E197" s="112"/>
      <c r="F197" s="112"/>
      <c r="G197" s="116"/>
      <c r="H197" s="24"/>
      <c r="I197" s="24"/>
      <c r="J197" s="24"/>
      <c r="K197" s="24"/>
    </row>
    <row r="198" spans="2:11" s="115" customFormat="1" ht="22.5" customHeight="1" x14ac:dyDescent="0.2">
      <c r="B198" s="111"/>
      <c r="C198" s="111"/>
      <c r="D198" s="112"/>
      <c r="E198" s="112"/>
      <c r="F198" s="112"/>
      <c r="G198" s="116"/>
      <c r="H198" s="24"/>
      <c r="I198" s="24"/>
      <c r="J198" s="24"/>
      <c r="K198" s="24"/>
    </row>
    <row r="199" spans="2:11" s="115" customFormat="1" ht="22.5" customHeight="1" x14ac:dyDescent="0.2">
      <c r="B199" s="111"/>
      <c r="C199" s="111"/>
      <c r="D199" s="112"/>
      <c r="E199" s="112"/>
      <c r="F199" s="112"/>
      <c r="G199" s="116"/>
      <c r="H199" s="24"/>
      <c r="I199" s="24"/>
      <c r="J199" s="24"/>
      <c r="K199" s="24"/>
    </row>
    <row r="200" spans="2:11" s="115" customFormat="1" ht="22.5" customHeight="1" x14ac:dyDescent="0.2">
      <c r="B200" s="111"/>
      <c r="C200" s="111"/>
      <c r="D200" s="112"/>
      <c r="E200" s="112"/>
      <c r="F200" s="112"/>
      <c r="G200" s="116"/>
      <c r="H200" s="24"/>
      <c r="I200" s="24"/>
      <c r="J200" s="24"/>
      <c r="K200" s="24"/>
    </row>
    <row r="201" spans="2:11" s="115" customFormat="1" ht="22.5" customHeight="1" x14ac:dyDescent="0.2">
      <c r="B201" s="111"/>
      <c r="C201" s="111"/>
      <c r="D201" s="112"/>
      <c r="E201" s="112"/>
      <c r="F201" s="112"/>
      <c r="G201" s="116"/>
      <c r="H201" s="24"/>
      <c r="I201" s="24"/>
      <c r="J201" s="24"/>
      <c r="K201" s="24"/>
    </row>
    <row r="202" spans="2:11" s="115" customFormat="1" ht="22.5" customHeight="1" x14ac:dyDescent="0.2">
      <c r="B202" s="111"/>
      <c r="C202" s="111"/>
      <c r="D202" s="112"/>
      <c r="E202" s="112"/>
      <c r="F202" s="112"/>
      <c r="G202" s="116"/>
      <c r="H202" s="24"/>
      <c r="I202" s="24"/>
      <c r="J202" s="24"/>
      <c r="K202" s="24"/>
    </row>
    <row r="203" spans="2:11" s="115" customFormat="1" ht="22.5" customHeight="1" x14ac:dyDescent="0.2">
      <c r="B203" s="111"/>
      <c r="C203" s="111"/>
      <c r="D203" s="112"/>
      <c r="E203" s="112"/>
      <c r="F203" s="112"/>
      <c r="G203" s="116"/>
      <c r="H203" s="24"/>
      <c r="I203" s="24"/>
      <c r="J203" s="24"/>
      <c r="K203" s="24"/>
    </row>
    <row r="204" spans="2:11" s="115" customFormat="1" ht="22.5" customHeight="1" x14ac:dyDescent="0.2">
      <c r="B204" s="111"/>
      <c r="C204" s="112"/>
      <c r="D204" s="112"/>
      <c r="E204" s="112"/>
      <c r="F204" s="112"/>
      <c r="G204" s="116"/>
      <c r="H204" s="24"/>
      <c r="I204" s="24"/>
      <c r="J204" s="24"/>
      <c r="K204" s="24"/>
    </row>
    <row r="205" spans="2:11" s="115" customFormat="1" ht="22.5" customHeight="1" x14ac:dyDescent="0.2">
      <c r="B205" s="111"/>
      <c r="C205" s="112"/>
      <c r="D205" s="112"/>
      <c r="E205" s="112"/>
      <c r="F205" s="112"/>
      <c r="G205" s="116"/>
      <c r="H205" s="24"/>
      <c r="I205" s="24"/>
      <c r="J205" s="24"/>
      <c r="K205" s="24"/>
    </row>
    <row r="206" spans="2:11" s="115" customFormat="1" ht="22.5" customHeight="1" x14ac:dyDescent="0.2">
      <c r="B206" s="111"/>
      <c r="C206" s="112"/>
      <c r="D206" s="112"/>
      <c r="E206" s="112"/>
      <c r="F206" s="112"/>
      <c r="G206" s="116"/>
      <c r="H206" s="24"/>
      <c r="I206" s="24"/>
      <c r="J206" s="24"/>
      <c r="K206" s="24"/>
    </row>
    <row r="207" spans="2:11" s="115" customFormat="1" ht="22.5" customHeight="1" x14ac:dyDescent="0.2">
      <c r="B207" s="111"/>
      <c r="C207" s="112"/>
      <c r="D207" s="112"/>
      <c r="E207" s="112"/>
      <c r="F207" s="112"/>
      <c r="G207" s="116"/>
      <c r="H207" s="24"/>
      <c r="I207" s="24"/>
      <c r="J207" s="24"/>
      <c r="K207" s="24"/>
    </row>
    <row r="208" spans="2:11" s="115" customFormat="1" ht="22.5" customHeight="1" x14ac:dyDescent="0.2">
      <c r="B208" s="111"/>
      <c r="C208" s="112"/>
      <c r="D208" s="112"/>
      <c r="E208" s="112"/>
      <c r="F208" s="112"/>
      <c r="G208" s="116"/>
      <c r="H208" s="24"/>
      <c r="I208" s="24"/>
      <c r="J208" s="24"/>
      <c r="K208" s="24"/>
    </row>
    <row r="209" spans="2:11" s="115" customFormat="1" ht="22.5" customHeight="1" x14ac:dyDescent="0.2">
      <c r="B209" s="111"/>
      <c r="C209" s="112"/>
      <c r="D209" s="112"/>
      <c r="E209" s="112"/>
      <c r="F209" s="112"/>
      <c r="G209" s="116"/>
      <c r="H209" s="24"/>
      <c r="I209" s="24"/>
      <c r="J209" s="24"/>
      <c r="K209" s="24"/>
    </row>
    <row r="210" spans="2:11" s="115" customFormat="1" ht="22.5" customHeight="1" x14ac:dyDescent="0.2">
      <c r="B210" s="111"/>
      <c r="C210" s="112"/>
      <c r="D210" s="112"/>
      <c r="E210" s="112"/>
      <c r="F210" s="112"/>
      <c r="G210" s="116"/>
      <c r="H210" s="24"/>
      <c r="I210" s="24"/>
      <c r="J210" s="24"/>
      <c r="K210" s="24"/>
    </row>
    <row r="211" spans="2:11" s="115" customFormat="1" ht="22.5" customHeight="1" x14ac:dyDescent="0.2">
      <c r="B211" s="111"/>
      <c r="C211" s="112"/>
      <c r="D211" s="112"/>
      <c r="E211" s="112"/>
      <c r="F211" s="112"/>
      <c r="G211" s="116"/>
      <c r="H211" s="24"/>
      <c r="I211" s="24"/>
      <c r="J211" s="24"/>
      <c r="K211" s="24"/>
    </row>
    <row r="212" spans="2:11" s="115" customFormat="1" ht="22.5" customHeight="1" x14ac:dyDescent="0.2">
      <c r="B212" s="111"/>
      <c r="C212" s="112"/>
      <c r="D212" s="112"/>
      <c r="E212" s="112"/>
      <c r="F212" s="112"/>
      <c r="G212" s="116"/>
      <c r="H212" s="24"/>
      <c r="I212" s="24"/>
      <c r="J212" s="24"/>
      <c r="K212" s="24"/>
    </row>
    <row r="213" spans="2:11" s="115" customFormat="1" ht="22.5" customHeight="1" x14ac:dyDescent="0.2">
      <c r="B213" s="111"/>
      <c r="C213" s="112"/>
      <c r="D213" s="112"/>
      <c r="E213" s="112"/>
      <c r="F213" s="112"/>
      <c r="G213" s="116"/>
      <c r="H213" s="24"/>
      <c r="I213" s="24"/>
      <c r="J213" s="24"/>
      <c r="K213" s="24"/>
    </row>
    <row r="214" spans="2:11" s="115" customFormat="1" ht="22.5" customHeight="1" x14ac:dyDescent="0.2">
      <c r="B214" s="111"/>
      <c r="C214" s="112"/>
      <c r="D214" s="112"/>
      <c r="E214" s="112"/>
      <c r="F214" s="112"/>
      <c r="G214" s="116"/>
      <c r="H214" s="24"/>
      <c r="I214" s="24"/>
      <c r="J214" s="24"/>
      <c r="K214" s="24"/>
    </row>
    <row r="215" spans="2:11" s="115" customFormat="1" ht="22.5" customHeight="1" x14ac:dyDescent="0.2">
      <c r="B215" s="111"/>
      <c r="C215" s="112"/>
      <c r="D215" s="112"/>
      <c r="E215" s="112"/>
      <c r="F215" s="112"/>
      <c r="G215" s="116"/>
      <c r="H215" s="24"/>
      <c r="I215" s="24"/>
      <c r="J215" s="24"/>
      <c r="K215" s="24"/>
    </row>
    <row r="216" spans="2:11" s="115" customFormat="1" ht="22.5" customHeight="1" x14ac:dyDescent="0.2">
      <c r="B216" s="111"/>
      <c r="C216" s="112"/>
      <c r="D216" s="112"/>
      <c r="E216" s="112"/>
      <c r="F216" s="112"/>
      <c r="G216" s="116"/>
      <c r="H216" s="24"/>
      <c r="I216" s="24"/>
      <c r="J216" s="24"/>
      <c r="K216" s="24"/>
    </row>
    <row r="217" spans="2:11" s="115" customFormat="1" ht="22.5" customHeight="1" x14ac:dyDescent="0.2">
      <c r="B217" s="111"/>
      <c r="C217" s="112"/>
      <c r="D217" s="112"/>
      <c r="E217" s="112"/>
      <c r="F217" s="112"/>
      <c r="G217" s="116"/>
      <c r="H217" s="24"/>
      <c r="I217" s="24"/>
      <c r="J217" s="24"/>
      <c r="K217" s="24"/>
    </row>
    <row r="218" spans="2:11" s="115" customFormat="1" ht="22.5" customHeight="1" x14ac:dyDescent="0.2">
      <c r="B218" s="111"/>
      <c r="C218" s="112"/>
      <c r="D218" s="112"/>
      <c r="E218" s="112"/>
      <c r="F218" s="112"/>
      <c r="G218" s="116"/>
      <c r="H218" s="24"/>
      <c r="I218" s="24"/>
      <c r="J218" s="24"/>
      <c r="K218" s="24"/>
    </row>
    <row r="219" spans="2:11" s="115" customFormat="1" ht="22.5" customHeight="1" x14ac:dyDescent="0.2">
      <c r="B219" s="111"/>
      <c r="C219" s="112"/>
      <c r="D219" s="112"/>
      <c r="E219" s="112"/>
      <c r="F219" s="112"/>
      <c r="G219" s="116"/>
      <c r="H219" s="24"/>
      <c r="I219" s="24"/>
      <c r="J219" s="24"/>
      <c r="K219" s="24"/>
    </row>
    <row r="220" spans="2:11" s="115" customFormat="1" ht="22.5" customHeight="1" x14ac:dyDescent="0.2">
      <c r="B220" s="111"/>
      <c r="C220" s="112"/>
      <c r="D220" s="112"/>
      <c r="E220" s="112"/>
      <c r="F220" s="112"/>
      <c r="G220" s="116"/>
      <c r="H220" s="24"/>
      <c r="I220" s="24"/>
      <c r="J220" s="24"/>
      <c r="K220" s="24"/>
    </row>
    <row r="221" spans="2:11" s="115" customFormat="1" ht="22.5" customHeight="1" x14ac:dyDescent="0.2">
      <c r="B221" s="111"/>
      <c r="C221" s="112"/>
      <c r="D221" s="112"/>
      <c r="E221" s="112"/>
      <c r="F221" s="112"/>
      <c r="G221" s="116"/>
      <c r="H221" s="24"/>
      <c r="I221" s="24"/>
      <c r="J221" s="24"/>
      <c r="K221" s="24"/>
    </row>
    <row r="222" spans="2:11" s="115" customFormat="1" ht="22.5" customHeight="1" x14ac:dyDescent="0.2">
      <c r="B222" s="111"/>
      <c r="C222" s="112"/>
      <c r="D222" s="112"/>
      <c r="E222" s="112"/>
      <c r="F222" s="112"/>
      <c r="G222" s="116"/>
      <c r="H222" s="24"/>
      <c r="I222" s="24"/>
      <c r="J222" s="24"/>
      <c r="K222" s="24"/>
    </row>
    <row r="223" spans="2:11" s="115" customFormat="1" ht="22.5" customHeight="1" x14ac:dyDescent="0.2">
      <c r="B223" s="111"/>
      <c r="C223" s="112"/>
      <c r="D223" s="112"/>
      <c r="E223" s="112"/>
      <c r="F223" s="112"/>
      <c r="G223" s="116"/>
      <c r="H223" s="24"/>
      <c r="I223" s="24"/>
      <c r="J223" s="24"/>
      <c r="K223" s="24"/>
    </row>
    <row r="224" spans="2:11" s="115" customFormat="1" ht="22.5" customHeight="1" x14ac:dyDescent="0.2">
      <c r="B224" s="111"/>
      <c r="C224" s="112"/>
      <c r="D224" s="112"/>
      <c r="E224" s="112"/>
      <c r="F224" s="112"/>
      <c r="G224" s="116"/>
      <c r="H224" s="24"/>
      <c r="I224" s="24"/>
      <c r="J224" s="24"/>
      <c r="K224" s="24"/>
    </row>
    <row r="225" spans="2:11" s="115" customFormat="1" ht="22.5" customHeight="1" x14ac:dyDescent="0.2">
      <c r="B225" s="111"/>
      <c r="C225" s="112"/>
      <c r="D225" s="112"/>
      <c r="E225" s="112"/>
      <c r="F225" s="112"/>
      <c r="G225" s="116"/>
      <c r="H225" s="24"/>
      <c r="I225" s="24"/>
      <c r="J225" s="24"/>
      <c r="K225" s="24"/>
    </row>
    <row r="226" spans="2:11" s="115" customFormat="1" ht="22.5" customHeight="1" x14ac:dyDescent="0.2">
      <c r="B226" s="111"/>
      <c r="C226" s="112"/>
      <c r="D226" s="112"/>
      <c r="E226" s="112"/>
      <c r="F226" s="112"/>
      <c r="G226" s="116"/>
      <c r="H226" s="24"/>
      <c r="I226" s="24"/>
      <c r="J226" s="24"/>
      <c r="K226" s="24"/>
    </row>
    <row r="227" spans="2:11" s="115" customFormat="1" ht="22.5" customHeight="1" x14ac:dyDescent="0.2">
      <c r="B227" s="111"/>
      <c r="C227" s="112"/>
      <c r="D227" s="112"/>
      <c r="E227" s="112"/>
      <c r="F227" s="112"/>
      <c r="G227" s="116"/>
      <c r="H227" s="24"/>
      <c r="I227" s="24"/>
      <c r="J227" s="24"/>
      <c r="K227" s="24"/>
    </row>
    <row r="228" spans="2:11" s="115" customFormat="1" ht="22.5" customHeight="1" x14ac:dyDescent="0.2">
      <c r="B228" s="111"/>
      <c r="C228" s="112"/>
      <c r="D228" s="112"/>
      <c r="E228" s="112"/>
      <c r="F228" s="112"/>
      <c r="G228" s="116"/>
      <c r="H228" s="24"/>
      <c r="I228" s="24"/>
      <c r="J228" s="24"/>
      <c r="K228" s="24"/>
    </row>
    <row r="229" spans="2:11" s="115" customFormat="1" ht="22.5" customHeight="1" x14ac:dyDescent="0.2">
      <c r="B229" s="111"/>
      <c r="C229" s="112"/>
      <c r="D229" s="112"/>
      <c r="E229" s="112"/>
      <c r="F229" s="112"/>
      <c r="G229" s="116"/>
      <c r="H229" s="24"/>
      <c r="I229" s="24"/>
      <c r="J229" s="24"/>
      <c r="K229" s="24"/>
    </row>
    <row r="230" spans="2:11" s="115" customFormat="1" ht="22.5" customHeight="1" x14ac:dyDescent="0.2">
      <c r="B230" s="111"/>
      <c r="C230" s="112"/>
      <c r="D230" s="112"/>
      <c r="E230" s="112"/>
      <c r="F230" s="112"/>
      <c r="G230" s="116"/>
      <c r="H230" s="24"/>
      <c r="I230" s="24"/>
      <c r="J230" s="24"/>
      <c r="K230" s="24"/>
    </row>
    <row r="231" spans="2:11" s="115" customFormat="1" ht="22.5" customHeight="1" x14ac:dyDescent="0.2">
      <c r="B231" s="111"/>
      <c r="C231" s="112"/>
      <c r="D231" s="112"/>
      <c r="E231" s="112"/>
      <c r="F231" s="112"/>
      <c r="G231" s="116"/>
      <c r="H231" s="24"/>
      <c r="I231" s="24"/>
      <c r="J231" s="24"/>
      <c r="K231" s="24"/>
    </row>
    <row r="232" spans="2:11" s="115" customFormat="1" ht="22.5" customHeight="1" x14ac:dyDescent="0.2">
      <c r="B232" s="111"/>
      <c r="C232" s="112"/>
      <c r="D232" s="112"/>
      <c r="E232" s="112"/>
      <c r="F232" s="112"/>
      <c r="G232" s="116"/>
      <c r="H232" s="24"/>
      <c r="I232" s="24"/>
      <c r="J232" s="24"/>
      <c r="K232" s="24"/>
    </row>
    <row r="233" spans="2:11" s="115" customFormat="1" ht="22.5" customHeight="1" x14ac:dyDescent="0.2">
      <c r="B233" s="111"/>
      <c r="C233" s="112"/>
      <c r="D233" s="112"/>
      <c r="E233" s="112"/>
      <c r="F233" s="112"/>
      <c r="G233" s="116"/>
      <c r="H233" s="24"/>
      <c r="I233" s="24"/>
      <c r="J233" s="24"/>
      <c r="K233" s="24"/>
    </row>
    <row r="234" spans="2:11" s="115" customFormat="1" ht="22.5" customHeight="1" x14ac:dyDescent="0.2">
      <c r="B234" s="111"/>
      <c r="C234" s="112"/>
      <c r="D234" s="112"/>
      <c r="E234" s="112"/>
      <c r="F234" s="112"/>
      <c r="G234" s="116"/>
      <c r="H234" s="24"/>
      <c r="I234" s="24"/>
      <c r="J234" s="24"/>
      <c r="K234" s="24"/>
    </row>
    <row r="235" spans="2:11" s="115" customFormat="1" ht="22.5" customHeight="1" x14ac:dyDescent="0.2">
      <c r="B235" s="111"/>
      <c r="C235" s="112"/>
      <c r="D235" s="112"/>
      <c r="E235" s="112"/>
      <c r="F235" s="112"/>
      <c r="G235" s="116"/>
      <c r="H235" s="24"/>
      <c r="I235" s="24"/>
      <c r="J235" s="24"/>
      <c r="K235" s="24"/>
    </row>
    <row r="236" spans="2:11" s="115" customFormat="1" ht="22.5" customHeight="1" x14ac:dyDescent="0.2">
      <c r="B236" s="111"/>
      <c r="C236" s="112"/>
      <c r="D236" s="112"/>
      <c r="E236" s="112"/>
      <c r="F236" s="112"/>
      <c r="G236" s="116"/>
      <c r="H236" s="24"/>
      <c r="I236" s="24"/>
      <c r="J236" s="24"/>
      <c r="K236" s="24"/>
    </row>
    <row r="237" spans="2:11" s="115" customFormat="1" ht="22.5" customHeight="1" x14ac:dyDescent="0.2">
      <c r="B237" s="111"/>
      <c r="C237" s="112"/>
      <c r="D237" s="112"/>
      <c r="E237" s="112"/>
      <c r="F237" s="112"/>
      <c r="G237" s="116"/>
      <c r="H237" s="24"/>
      <c r="I237" s="24"/>
      <c r="J237" s="24"/>
      <c r="K237" s="24"/>
    </row>
    <row r="238" spans="2:11" s="115" customFormat="1" ht="22.5" customHeight="1" x14ac:dyDescent="0.2">
      <c r="B238" s="111"/>
      <c r="C238" s="112"/>
      <c r="D238" s="112"/>
      <c r="E238" s="112"/>
      <c r="F238" s="112"/>
      <c r="G238" s="116"/>
      <c r="H238" s="24"/>
      <c r="I238" s="24"/>
      <c r="J238" s="24"/>
      <c r="K238" s="24"/>
    </row>
    <row r="239" spans="2:11" s="115" customFormat="1" ht="22.5" customHeight="1" x14ac:dyDescent="0.2">
      <c r="B239" s="111"/>
      <c r="C239" s="112"/>
      <c r="D239" s="112"/>
      <c r="E239" s="112"/>
      <c r="F239" s="112"/>
      <c r="G239" s="116"/>
      <c r="H239" s="24"/>
      <c r="I239" s="24"/>
      <c r="J239" s="24"/>
      <c r="K239" s="24"/>
    </row>
    <row r="240" spans="2:11" s="115" customFormat="1" ht="22.5" customHeight="1" x14ac:dyDescent="0.2">
      <c r="B240" s="111"/>
      <c r="C240" s="112"/>
      <c r="D240" s="112"/>
      <c r="E240" s="112"/>
      <c r="F240" s="112"/>
      <c r="G240" s="116"/>
      <c r="H240" s="24"/>
      <c r="I240" s="24"/>
      <c r="J240" s="24"/>
      <c r="K240" s="24"/>
    </row>
    <row r="241" spans="2:11" s="115" customFormat="1" ht="22.5" customHeight="1" x14ac:dyDescent="0.2">
      <c r="B241" s="111"/>
      <c r="C241" s="112"/>
      <c r="D241" s="112"/>
      <c r="E241" s="112"/>
      <c r="F241" s="112"/>
      <c r="G241" s="116"/>
      <c r="H241" s="24"/>
      <c r="I241" s="24"/>
      <c r="J241" s="24"/>
      <c r="K241" s="24"/>
    </row>
    <row r="242" spans="2:11" s="115" customFormat="1" ht="22.5" customHeight="1" x14ac:dyDescent="0.2">
      <c r="B242" s="111"/>
      <c r="C242" s="112"/>
      <c r="D242" s="112"/>
      <c r="E242" s="112"/>
      <c r="F242" s="112"/>
      <c r="G242" s="116"/>
      <c r="H242" s="24"/>
      <c r="I242" s="24"/>
      <c r="J242" s="24"/>
      <c r="K242" s="24"/>
    </row>
    <row r="243" spans="2:11" s="115" customFormat="1" ht="22.5" customHeight="1" x14ac:dyDescent="0.2">
      <c r="B243" s="111"/>
      <c r="C243" s="112"/>
      <c r="D243" s="112"/>
      <c r="E243" s="112"/>
      <c r="F243" s="112"/>
      <c r="G243" s="116"/>
      <c r="H243" s="24"/>
      <c r="I243" s="24"/>
      <c r="J243" s="24"/>
      <c r="K243" s="24"/>
    </row>
    <row r="244" spans="2:11" s="115" customFormat="1" ht="22.5" customHeight="1" x14ac:dyDescent="0.2">
      <c r="B244" s="111"/>
      <c r="C244" s="112"/>
      <c r="D244" s="112"/>
      <c r="E244" s="112"/>
      <c r="F244" s="112"/>
      <c r="G244" s="116"/>
      <c r="H244" s="24"/>
      <c r="I244" s="24"/>
      <c r="J244" s="24"/>
      <c r="K244" s="24"/>
    </row>
    <row r="245" spans="2:11" s="115" customFormat="1" ht="22.5" customHeight="1" x14ac:dyDescent="0.2">
      <c r="B245" s="111"/>
      <c r="C245" s="112"/>
      <c r="D245" s="112"/>
      <c r="E245" s="112"/>
      <c r="F245" s="112"/>
      <c r="G245" s="116"/>
      <c r="H245" s="24"/>
      <c r="I245" s="24"/>
      <c r="J245" s="24"/>
      <c r="K245" s="24"/>
    </row>
    <row r="246" spans="2:11" s="115" customFormat="1" ht="22.5" customHeight="1" x14ac:dyDescent="0.2">
      <c r="B246" s="111"/>
      <c r="C246" s="112"/>
      <c r="D246" s="112"/>
      <c r="E246" s="112"/>
      <c r="F246" s="112"/>
      <c r="G246" s="116"/>
      <c r="H246" s="24"/>
      <c r="I246" s="24"/>
      <c r="J246" s="24"/>
      <c r="K246" s="24"/>
    </row>
    <row r="247" spans="2:11" s="115" customFormat="1" ht="22.5" customHeight="1" x14ac:dyDescent="0.2">
      <c r="B247" s="111"/>
      <c r="C247" s="112"/>
      <c r="D247" s="112"/>
      <c r="E247" s="112"/>
      <c r="F247" s="112"/>
      <c r="G247" s="116"/>
      <c r="H247" s="24"/>
      <c r="I247" s="24"/>
      <c r="J247" s="24"/>
      <c r="K247" s="24"/>
    </row>
    <row r="248" spans="2:11" s="115" customFormat="1" ht="22.5" customHeight="1" x14ac:dyDescent="0.2">
      <c r="B248" s="111"/>
      <c r="C248" s="112"/>
      <c r="D248" s="112"/>
      <c r="E248" s="112"/>
      <c r="F248" s="112"/>
      <c r="G248" s="116"/>
      <c r="H248" s="24"/>
      <c r="I248" s="24"/>
      <c r="J248" s="24"/>
      <c r="K248" s="24"/>
    </row>
    <row r="249" spans="2:11" s="115" customFormat="1" ht="22.5" customHeight="1" x14ac:dyDescent="0.2">
      <c r="B249" s="111"/>
      <c r="C249" s="112"/>
      <c r="D249" s="112"/>
      <c r="E249" s="112"/>
      <c r="F249" s="112"/>
      <c r="G249" s="116"/>
      <c r="H249" s="24"/>
      <c r="I249" s="24"/>
      <c r="J249" s="24"/>
      <c r="K249" s="24"/>
    </row>
    <row r="250" spans="2:11" s="115" customFormat="1" ht="22.5" customHeight="1" x14ac:dyDescent="0.2">
      <c r="B250" s="111"/>
      <c r="C250" s="112"/>
      <c r="D250" s="112"/>
      <c r="E250" s="112"/>
      <c r="F250" s="112"/>
      <c r="G250" s="116"/>
      <c r="H250" s="24"/>
      <c r="I250" s="24"/>
      <c r="J250" s="24"/>
      <c r="K250" s="24"/>
    </row>
    <row r="251" spans="2:11" s="115" customFormat="1" ht="22.5" customHeight="1" x14ac:dyDescent="0.2">
      <c r="B251" s="111"/>
      <c r="C251" s="112"/>
      <c r="D251" s="112"/>
      <c r="E251" s="112"/>
      <c r="F251" s="112"/>
      <c r="G251" s="116"/>
      <c r="H251" s="24"/>
      <c r="I251" s="24"/>
      <c r="J251" s="24"/>
      <c r="K251" s="24"/>
    </row>
    <row r="252" spans="2:11" s="115" customFormat="1" ht="22.5" customHeight="1" x14ac:dyDescent="0.2">
      <c r="B252" s="111"/>
      <c r="C252" s="112"/>
      <c r="D252" s="112"/>
      <c r="E252" s="112"/>
      <c r="F252" s="112"/>
      <c r="G252" s="116"/>
      <c r="H252" s="24"/>
      <c r="I252" s="24"/>
      <c r="J252" s="24"/>
      <c r="K252" s="24"/>
    </row>
    <row r="253" spans="2:11" s="115" customFormat="1" ht="22.5" customHeight="1" x14ac:dyDescent="0.2">
      <c r="B253" s="111"/>
      <c r="C253" s="112"/>
      <c r="D253" s="112"/>
      <c r="E253" s="112"/>
      <c r="F253" s="112"/>
      <c r="G253" s="116"/>
      <c r="H253" s="24"/>
      <c r="I253" s="24"/>
      <c r="J253" s="24"/>
      <c r="K253" s="24"/>
    </row>
    <row r="254" spans="2:11" s="115" customFormat="1" ht="22.5" customHeight="1" x14ac:dyDescent="0.2">
      <c r="B254" s="111"/>
      <c r="C254" s="112"/>
      <c r="D254" s="112"/>
      <c r="E254" s="112"/>
      <c r="F254" s="112"/>
      <c r="G254" s="116"/>
      <c r="H254" s="24"/>
      <c r="I254" s="24"/>
      <c r="J254" s="24"/>
      <c r="K254" s="24"/>
    </row>
    <row r="255" spans="2:11" s="115" customFormat="1" ht="22.5" customHeight="1" x14ac:dyDescent="0.2">
      <c r="B255" s="111"/>
      <c r="C255" s="112"/>
      <c r="D255" s="112"/>
      <c r="E255" s="112"/>
      <c r="F255" s="112"/>
      <c r="G255" s="116"/>
      <c r="H255" s="24"/>
      <c r="I255" s="24"/>
      <c r="J255" s="24"/>
      <c r="K255" s="24"/>
    </row>
    <row r="256" spans="2:11" s="115" customFormat="1" ht="22.5" customHeight="1" x14ac:dyDescent="0.2">
      <c r="B256" s="111"/>
      <c r="C256" s="112"/>
      <c r="D256" s="112"/>
      <c r="E256" s="112"/>
      <c r="F256" s="112"/>
      <c r="G256" s="116"/>
      <c r="H256" s="24"/>
      <c r="I256" s="24"/>
      <c r="J256" s="24"/>
      <c r="K256" s="24"/>
    </row>
    <row r="257" spans="2:11" s="115" customFormat="1" ht="22.5" customHeight="1" x14ac:dyDescent="0.2">
      <c r="B257" s="111"/>
      <c r="C257" s="112"/>
      <c r="D257" s="112"/>
      <c r="E257" s="112"/>
      <c r="F257" s="112"/>
      <c r="G257" s="116"/>
      <c r="H257" s="24"/>
      <c r="I257" s="24"/>
      <c r="J257" s="24"/>
      <c r="K257" s="24"/>
    </row>
    <row r="258" spans="2:11" s="115" customFormat="1" ht="22.5" customHeight="1" x14ac:dyDescent="0.2">
      <c r="B258" s="111"/>
      <c r="C258" s="112"/>
      <c r="D258" s="112"/>
      <c r="E258" s="112"/>
      <c r="F258" s="112"/>
      <c r="G258" s="116"/>
      <c r="H258" s="24"/>
      <c r="I258" s="24"/>
      <c r="J258" s="24"/>
      <c r="K258" s="24"/>
    </row>
    <row r="259" spans="2:11" s="115" customFormat="1" ht="22.5" customHeight="1" x14ac:dyDescent="0.2">
      <c r="B259" s="111"/>
      <c r="C259" s="112"/>
      <c r="D259" s="112"/>
      <c r="E259" s="112"/>
      <c r="F259" s="112"/>
      <c r="G259" s="116"/>
      <c r="H259" s="24"/>
      <c r="I259" s="24"/>
      <c r="J259" s="24"/>
      <c r="K259" s="24"/>
    </row>
    <row r="260" spans="2:11" s="115" customFormat="1" ht="22.5" customHeight="1" x14ac:dyDescent="0.2">
      <c r="B260" s="111"/>
      <c r="C260" s="112"/>
      <c r="D260" s="112"/>
      <c r="E260" s="112"/>
      <c r="F260" s="112"/>
      <c r="G260" s="116"/>
      <c r="H260" s="24"/>
      <c r="I260" s="24"/>
      <c r="J260" s="24"/>
      <c r="K260" s="24"/>
    </row>
    <row r="261" spans="2:11" s="115" customFormat="1" ht="22.5" customHeight="1" x14ac:dyDescent="0.2">
      <c r="B261" s="111"/>
      <c r="C261" s="112"/>
      <c r="D261" s="112"/>
      <c r="E261" s="112"/>
      <c r="F261" s="112"/>
      <c r="G261" s="116"/>
      <c r="H261" s="24"/>
      <c r="I261" s="24"/>
      <c r="J261" s="24"/>
      <c r="K261" s="24"/>
    </row>
    <row r="262" spans="2:11" s="115" customFormat="1" ht="22.5" customHeight="1" x14ac:dyDescent="0.2">
      <c r="B262" s="111"/>
      <c r="C262" s="112"/>
      <c r="D262" s="112"/>
      <c r="E262" s="112"/>
      <c r="F262" s="112"/>
      <c r="G262" s="116"/>
      <c r="H262" s="24"/>
      <c r="I262" s="24"/>
      <c r="J262" s="24"/>
      <c r="K262" s="24"/>
    </row>
    <row r="263" spans="2:11" s="115" customFormat="1" ht="22.5" customHeight="1" x14ac:dyDescent="0.2">
      <c r="B263" s="111"/>
      <c r="C263" s="112"/>
      <c r="D263" s="112"/>
      <c r="E263" s="112"/>
      <c r="F263" s="112"/>
      <c r="G263" s="116"/>
      <c r="H263" s="24"/>
      <c r="I263" s="24"/>
      <c r="J263" s="24"/>
      <c r="K263" s="24"/>
    </row>
    <row r="264" spans="2:11" s="115" customFormat="1" ht="22.5" customHeight="1" x14ac:dyDescent="0.2">
      <c r="B264" s="111"/>
      <c r="C264" s="112"/>
      <c r="D264" s="112"/>
      <c r="E264" s="112"/>
      <c r="F264" s="112"/>
      <c r="G264" s="116"/>
      <c r="H264" s="24"/>
      <c r="I264" s="24"/>
      <c r="J264" s="24"/>
      <c r="K264" s="24"/>
    </row>
    <row r="265" spans="2:11" s="115" customFormat="1" ht="22.5" customHeight="1" x14ac:dyDescent="0.2">
      <c r="B265" s="111"/>
      <c r="C265" s="112"/>
      <c r="D265" s="112"/>
      <c r="E265" s="112"/>
      <c r="F265" s="112"/>
      <c r="G265" s="116"/>
      <c r="H265" s="24"/>
      <c r="I265" s="24"/>
      <c r="J265" s="24"/>
      <c r="K265" s="24"/>
    </row>
    <row r="266" spans="2:11" s="115" customFormat="1" ht="22.5" customHeight="1" x14ac:dyDescent="0.2">
      <c r="B266" s="111"/>
      <c r="C266" s="112"/>
      <c r="D266" s="112"/>
      <c r="E266" s="112"/>
      <c r="F266" s="112"/>
      <c r="G266" s="116"/>
      <c r="H266" s="24"/>
      <c r="I266" s="24"/>
      <c r="J266" s="24"/>
      <c r="K266" s="24"/>
    </row>
    <row r="267" spans="2:11" s="115" customFormat="1" ht="22.5" customHeight="1" x14ac:dyDescent="0.2">
      <c r="B267" s="111"/>
      <c r="C267" s="112"/>
      <c r="D267" s="112"/>
      <c r="E267" s="112"/>
      <c r="F267" s="112"/>
      <c r="G267" s="116"/>
      <c r="H267" s="24"/>
      <c r="I267" s="24"/>
      <c r="J267" s="24"/>
      <c r="K267" s="24"/>
    </row>
    <row r="268" spans="2:11" s="115" customFormat="1" ht="22.5" customHeight="1" x14ac:dyDescent="0.2">
      <c r="B268" s="111"/>
      <c r="C268" s="112"/>
      <c r="D268" s="112"/>
      <c r="E268" s="112"/>
      <c r="F268" s="112"/>
      <c r="G268" s="116"/>
      <c r="H268" s="24"/>
      <c r="I268" s="24"/>
      <c r="J268" s="24"/>
      <c r="K268" s="24"/>
    </row>
    <row r="269" spans="2:11" s="115" customFormat="1" ht="22.5" customHeight="1" x14ac:dyDescent="0.2">
      <c r="B269" s="111"/>
      <c r="C269" s="112"/>
      <c r="D269" s="112"/>
      <c r="E269" s="112"/>
      <c r="F269" s="112"/>
      <c r="G269" s="116"/>
      <c r="H269" s="24"/>
      <c r="I269" s="24"/>
      <c r="J269" s="24"/>
      <c r="K269" s="24"/>
    </row>
    <row r="270" spans="2:11" s="115" customFormat="1" ht="22.5" customHeight="1" x14ac:dyDescent="0.2">
      <c r="B270" s="111"/>
      <c r="C270" s="112"/>
      <c r="D270" s="112"/>
      <c r="E270" s="112"/>
      <c r="F270" s="112"/>
      <c r="G270" s="116"/>
      <c r="H270" s="24"/>
      <c r="I270" s="24"/>
      <c r="J270" s="24"/>
      <c r="K270" s="24"/>
    </row>
    <row r="271" spans="2:11" s="115" customFormat="1" ht="22.5" customHeight="1" x14ac:dyDescent="0.2">
      <c r="B271" s="111"/>
      <c r="C271" s="112"/>
      <c r="D271" s="112"/>
      <c r="E271" s="112"/>
      <c r="F271" s="112"/>
      <c r="G271" s="116"/>
      <c r="H271" s="24"/>
      <c r="I271" s="24"/>
      <c r="J271" s="24"/>
      <c r="K271" s="24"/>
    </row>
    <row r="272" spans="2:11" s="115" customFormat="1" ht="22.5" customHeight="1" x14ac:dyDescent="0.2">
      <c r="B272" s="111"/>
      <c r="C272" s="112"/>
      <c r="D272" s="112"/>
      <c r="E272" s="112"/>
      <c r="F272" s="112"/>
      <c r="G272" s="116"/>
      <c r="H272" s="24"/>
      <c r="I272" s="24"/>
      <c r="J272" s="24"/>
      <c r="K272" s="24"/>
    </row>
    <row r="273" spans="2:11" s="115" customFormat="1" ht="22.5" customHeight="1" x14ac:dyDescent="0.2">
      <c r="B273" s="111"/>
      <c r="C273" s="112"/>
      <c r="D273" s="112"/>
      <c r="E273" s="112"/>
      <c r="F273" s="112"/>
      <c r="G273" s="116"/>
      <c r="H273" s="24"/>
      <c r="I273" s="24"/>
      <c r="J273" s="24"/>
      <c r="K273" s="24"/>
    </row>
    <row r="274" spans="2:11" s="115" customFormat="1" ht="22.5" customHeight="1" x14ac:dyDescent="0.2">
      <c r="B274" s="111"/>
      <c r="C274" s="112"/>
      <c r="D274" s="112"/>
      <c r="E274" s="112"/>
      <c r="F274" s="112"/>
      <c r="G274" s="116"/>
      <c r="H274" s="24"/>
      <c r="I274" s="24"/>
      <c r="J274" s="24"/>
      <c r="K274" s="24"/>
    </row>
    <row r="275" spans="2:11" s="115" customFormat="1" ht="22.5" customHeight="1" x14ac:dyDescent="0.2">
      <c r="B275" s="111"/>
      <c r="C275" s="112"/>
      <c r="D275" s="112"/>
      <c r="E275" s="112"/>
      <c r="F275" s="112"/>
      <c r="G275" s="116"/>
      <c r="H275" s="24"/>
      <c r="I275" s="24"/>
      <c r="J275" s="24"/>
      <c r="K275" s="24"/>
    </row>
    <row r="276" spans="2:11" s="115" customFormat="1" ht="22.5" customHeight="1" x14ac:dyDescent="0.2">
      <c r="B276" s="111"/>
      <c r="C276" s="112"/>
      <c r="D276" s="112"/>
      <c r="E276" s="112"/>
      <c r="F276" s="112"/>
      <c r="G276" s="116"/>
      <c r="H276" s="24"/>
      <c r="I276" s="24"/>
      <c r="J276" s="24"/>
      <c r="K276" s="24"/>
    </row>
    <row r="277" spans="2:11" s="115" customFormat="1" ht="22.5" customHeight="1" x14ac:dyDescent="0.2">
      <c r="B277" s="111"/>
      <c r="C277" s="112"/>
      <c r="D277" s="112"/>
      <c r="E277" s="112"/>
      <c r="F277" s="112"/>
      <c r="G277" s="116"/>
      <c r="H277" s="24"/>
      <c r="I277" s="24"/>
      <c r="J277" s="24"/>
      <c r="K277" s="24"/>
    </row>
    <row r="278" spans="2:11" s="115" customFormat="1" ht="22.5" customHeight="1" x14ac:dyDescent="0.2">
      <c r="B278" s="111"/>
      <c r="C278" s="112"/>
      <c r="D278" s="112"/>
      <c r="E278" s="112"/>
      <c r="F278" s="112"/>
      <c r="G278" s="116"/>
      <c r="H278" s="24"/>
      <c r="I278" s="24"/>
      <c r="J278" s="24"/>
      <c r="K278" s="24"/>
    </row>
    <row r="279" spans="2:11" s="115" customFormat="1" ht="22.5" customHeight="1" x14ac:dyDescent="0.2">
      <c r="B279" s="111"/>
      <c r="C279" s="112"/>
      <c r="D279" s="112"/>
      <c r="E279" s="112"/>
      <c r="F279" s="112"/>
      <c r="G279" s="116"/>
      <c r="H279" s="24"/>
      <c r="I279" s="24"/>
      <c r="J279" s="24"/>
      <c r="K279" s="24"/>
    </row>
    <row r="280" spans="2:11" s="115" customFormat="1" ht="22.5" customHeight="1" x14ac:dyDescent="0.2">
      <c r="B280" s="111"/>
      <c r="C280" s="112"/>
      <c r="D280" s="112"/>
      <c r="E280" s="112"/>
      <c r="F280" s="112"/>
      <c r="G280" s="116"/>
      <c r="H280" s="24"/>
      <c r="I280" s="24"/>
      <c r="J280" s="24"/>
      <c r="K280" s="24"/>
    </row>
    <row r="281" spans="2:11" s="115" customFormat="1" ht="22.5" customHeight="1" x14ac:dyDescent="0.2">
      <c r="B281" s="111"/>
      <c r="C281" s="112"/>
      <c r="D281" s="112"/>
      <c r="E281" s="112"/>
      <c r="F281" s="112"/>
      <c r="G281" s="116"/>
      <c r="H281" s="24"/>
      <c r="I281" s="24"/>
      <c r="J281" s="24"/>
      <c r="K281" s="24"/>
    </row>
    <row r="282" spans="2:11" s="115" customFormat="1" ht="22.5" customHeight="1" x14ac:dyDescent="0.2">
      <c r="B282" s="111"/>
      <c r="C282" s="112"/>
      <c r="D282" s="112"/>
      <c r="E282" s="112"/>
      <c r="F282" s="112"/>
      <c r="G282" s="116"/>
      <c r="H282" s="24"/>
      <c r="I282" s="24"/>
      <c r="J282" s="24"/>
      <c r="K282" s="24"/>
    </row>
    <row r="283" spans="2:11" s="115" customFormat="1" ht="22.5" customHeight="1" x14ac:dyDescent="0.2">
      <c r="B283" s="111"/>
      <c r="C283" s="112"/>
      <c r="D283" s="112"/>
      <c r="E283" s="112"/>
      <c r="F283" s="112"/>
      <c r="G283" s="116"/>
      <c r="H283" s="24"/>
      <c r="I283" s="24"/>
      <c r="J283" s="24"/>
      <c r="K283" s="24"/>
    </row>
    <row r="284" spans="2:11" s="115" customFormat="1" ht="22.5" customHeight="1" x14ac:dyDescent="0.2">
      <c r="B284" s="111"/>
      <c r="C284" s="112"/>
      <c r="D284" s="112"/>
      <c r="E284" s="112"/>
      <c r="F284" s="112"/>
      <c r="G284" s="116"/>
      <c r="H284" s="24"/>
      <c r="I284" s="24"/>
      <c r="J284" s="24"/>
      <c r="K284" s="24"/>
    </row>
    <row r="285" spans="2:11" s="115" customFormat="1" ht="22.5" customHeight="1" x14ac:dyDescent="0.2">
      <c r="B285" s="111"/>
      <c r="C285" s="112"/>
      <c r="D285" s="112"/>
      <c r="E285" s="112"/>
      <c r="F285" s="112"/>
      <c r="G285" s="116"/>
      <c r="H285" s="24"/>
      <c r="I285" s="24"/>
      <c r="J285" s="24"/>
      <c r="K285" s="24"/>
    </row>
    <row r="286" spans="2:11" s="115" customFormat="1" ht="22.5" customHeight="1" x14ac:dyDescent="0.2">
      <c r="B286" s="111"/>
      <c r="C286" s="112"/>
      <c r="D286" s="112"/>
      <c r="E286" s="112"/>
      <c r="F286" s="112"/>
      <c r="G286" s="116"/>
      <c r="H286" s="24"/>
      <c r="I286" s="24"/>
      <c r="J286" s="24"/>
      <c r="K286" s="24"/>
    </row>
    <row r="287" spans="2:11" s="115" customFormat="1" ht="22.5" customHeight="1" x14ac:dyDescent="0.2">
      <c r="B287" s="111"/>
      <c r="C287" s="112"/>
      <c r="D287" s="112"/>
      <c r="E287" s="112"/>
      <c r="F287" s="112"/>
      <c r="G287" s="116"/>
      <c r="H287" s="24"/>
      <c r="I287" s="24"/>
      <c r="J287" s="24"/>
      <c r="K287" s="24"/>
    </row>
    <row r="288" spans="2:11" s="115" customFormat="1" ht="22.5" customHeight="1" x14ac:dyDescent="0.2">
      <c r="B288" s="111"/>
      <c r="C288" s="112"/>
      <c r="D288" s="112"/>
      <c r="E288" s="112"/>
      <c r="F288" s="112"/>
      <c r="G288" s="116"/>
      <c r="H288" s="24"/>
      <c r="I288" s="24"/>
      <c r="J288" s="24"/>
      <c r="K288" s="24"/>
    </row>
    <row r="289" spans="1:11" s="115" customFormat="1" ht="22.5" customHeight="1" x14ac:dyDescent="0.2">
      <c r="B289" s="111"/>
      <c r="C289" s="112"/>
      <c r="D289" s="112"/>
      <c r="E289" s="112"/>
      <c r="F289" s="112"/>
      <c r="G289" s="116"/>
      <c r="H289" s="24"/>
      <c r="I289" s="24"/>
      <c r="J289" s="24"/>
      <c r="K289" s="24"/>
    </row>
    <row r="290" spans="1:11" s="115" customFormat="1" ht="22.5" customHeight="1" x14ac:dyDescent="0.2">
      <c r="B290" s="111"/>
      <c r="C290" s="112"/>
      <c r="D290" s="112"/>
      <c r="E290" s="112"/>
      <c r="F290" s="112"/>
      <c r="G290" s="116"/>
      <c r="H290" s="24"/>
      <c r="I290" s="24"/>
      <c r="J290" s="24"/>
      <c r="K290" s="24"/>
    </row>
    <row r="291" spans="1:11" s="115" customFormat="1" ht="22.5" customHeight="1" x14ac:dyDescent="0.2">
      <c r="B291" s="111"/>
      <c r="C291" s="112"/>
      <c r="D291" s="112"/>
      <c r="E291" s="112"/>
      <c r="F291" s="112"/>
      <c r="G291" s="116"/>
      <c r="H291" s="24"/>
      <c r="I291" s="24"/>
      <c r="J291" s="24"/>
      <c r="K291" s="24"/>
    </row>
    <row r="292" spans="1:11" s="115" customFormat="1" ht="22.5" customHeight="1" x14ac:dyDescent="0.2">
      <c r="B292" s="111"/>
      <c r="C292" s="112"/>
      <c r="D292" s="112"/>
      <c r="E292" s="112"/>
      <c r="F292" s="112"/>
      <c r="G292" s="116"/>
      <c r="H292" s="24"/>
      <c r="I292" s="24"/>
      <c r="J292" s="24"/>
      <c r="K292" s="24"/>
    </row>
    <row r="293" spans="1:11" s="115" customFormat="1" ht="22.5" customHeight="1" x14ac:dyDescent="0.2">
      <c r="B293" s="111"/>
      <c r="C293" s="112"/>
      <c r="D293" s="112"/>
      <c r="E293" s="112"/>
      <c r="F293" s="112"/>
      <c r="G293" s="116"/>
      <c r="H293" s="24"/>
      <c r="I293" s="24"/>
      <c r="J293" s="24"/>
      <c r="K293" s="24"/>
    </row>
    <row r="294" spans="1:11" s="115" customFormat="1" ht="22.5" customHeight="1" x14ac:dyDescent="0.2">
      <c r="B294" s="111"/>
      <c r="C294" s="112"/>
      <c r="D294" s="112"/>
      <c r="E294" s="112"/>
      <c r="F294" s="112"/>
      <c r="G294" s="116"/>
      <c r="H294" s="24"/>
      <c r="I294" s="24"/>
      <c r="J294" s="24"/>
      <c r="K294" s="24"/>
    </row>
    <row r="295" spans="1:11" s="115" customFormat="1" ht="22.5" customHeight="1" x14ac:dyDescent="0.2">
      <c r="B295" s="111"/>
      <c r="C295" s="112"/>
      <c r="D295" s="112"/>
      <c r="E295" s="112"/>
      <c r="F295" s="112"/>
      <c r="G295" s="116"/>
      <c r="H295" s="24"/>
      <c r="I295" s="24"/>
      <c r="J295" s="24"/>
      <c r="K295" s="24"/>
    </row>
    <row r="296" spans="1:11" ht="22.5" customHeight="1" x14ac:dyDescent="0.2">
      <c r="A296" s="115"/>
      <c r="B296" s="111"/>
    </row>
    <row r="297" spans="1:11" ht="22.5" customHeight="1" x14ac:dyDescent="0.2">
      <c r="A297" s="115"/>
    </row>
    <row r="298" spans="1:11" ht="22.5" customHeight="1" x14ac:dyDescent="0.2">
      <c r="A298" s="115"/>
    </row>
    <row r="299" spans="1:11" ht="22.5" customHeight="1" x14ac:dyDescent="0.2">
      <c r="A299" s="115"/>
    </row>
  </sheetData>
  <sheetProtection formatCells="0" formatColumns="0" formatRows="0"/>
  <mergeCells count="52">
    <mergeCell ref="C99:G99"/>
    <mergeCell ref="C104:G104"/>
    <mergeCell ref="C113:G113"/>
    <mergeCell ref="B115:G115"/>
    <mergeCell ref="C125:G125"/>
    <mergeCell ref="H95:H96"/>
    <mergeCell ref="J95:J96"/>
    <mergeCell ref="K95:K96"/>
    <mergeCell ref="C97:C98"/>
    <mergeCell ref="D97:G98"/>
    <mergeCell ref="H97:H98"/>
    <mergeCell ref="I97:I98"/>
    <mergeCell ref="J97:J98"/>
    <mergeCell ref="K97:K98"/>
    <mergeCell ref="I95:I96"/>
    <mergeCell ref="F80:G80"/>
    <mergeCell ref="C90:G90"/>
    <mergeCell ref="B92:G92"/>
    <mergeCell ref="C95:C96"/>
    <mergeCell ref="D95:G96"/>
    <mergeCell ref="K70:K72"/>
    <mergeCell ref="E73:E75"/>
    <mergeCell ref="F73:G75"/>
    <mergeCell ref="H73:H75"/>
    <mergeCell ref="I73:I75"/>
    <mergeCell ref="J73:J75"/>
    <mergeCell ref="K73:K75"/>
    <mergeCell ref="J70:J72"/>
    <mergeCell ref="C36:G36"/>
    <mergeCell ref="E70:E72"/>
    <mergeCell ref="F70:G72"/>
    <mergeCell ref="H70:H72"/>
    <mergeCell ref="I70:I72"/>
    <mergeCell ref="J1:K2"/>
    <mergeCell ref="B4:G5"/>
    <mergeCell ref="H4:H5"/>
    <mergeCell ref="I4:I5"/>
    <mergeCell ref="J4:K4"/>
    <mergeCell ref="I1:I2"/>
    <mergeCell ref="B1:H2"/>
    <mergeCell ref="K25:K26"/>
    <mergeCell ref="H28:H30"/>
    <mergeCell ref="I28:I30"/>
    <mergeCell ref="E25:E26"/>
    <mergeCell ref="F25:G26"/>
    <mergeCell ref="F28:G30"/>
    <mergeCell ref="E28:E30"/>
    <mergeCell ref="J28:J30"/>
    <mergeCell ref="K28:K30"/>
    <mergeCell ref="H25:H26"/>
    <mergeCell ref="I25:I26"/>
    <mergeCell ref="J25:J26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0" fitToHeight="0" orientation="portrait" r:id="rId1"/>
  <headerFooter alignWithMargins="0">
    <oddHeader>&amp;RAllegato 2</oddHeader>
    <oddFooter>&amp;C&amp;"Garamond,Corsivo"&amp;P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L616"/>
  <sheetViews>
    <sheetView topLeftCell="D88" workbookViewId="0">
      <selection activeCell="AJ111" sqref="AJ111"/>
    </sheetView>
  </sheetViews>
  <sheetFormatPr defaultRowHeight="15" x14ac:dyDescent="0.25"/>
  <cols>
    <col min="3" max="3" width="16.140625" customWidth="1"/>
    <col min="4" max="4" width="18.85546875" customWidth="1"/>
    <col min="5" max="5" width="15" bestFit="1" customWidth="1"/>
    <col min="6" max="6" width="15.28515625" bestFit="1" customWidth="1"/>
    <col min="8" max="8" width="15.28515625" customWidth="1"/>
    <col min="9" max="14" width="0" hidden="1" customWidth="1"/>
    <col min="15" max="15" width="27.7109375" hidden="1" customWidth="1"/>
    <col min="16" max="16" width="18" hidden="1" customWidth="1"/>
    <col min="17" max="17" width="17.140625" hidden="1" customWidth="1"/>
    <col min="18" max="21" width="0" hidden="1" customWidth="1"/>
    <col min="22" max="22" width="9.7109375" hidden="1" customWidth="1"/>
    <col min="23" max="23" width="0" hidden="1" customWidth="1"/>
    <col min="30" max="30" width="24.85546875" customWidth="1"/>
    <col min="31" max="31" width="18" customWidth="1"/>
    <col min="32" max="32" width="19" customWidth="1"/>
    <col min="37" max="37" width="13.140625" customWidth="1"/>
  </cols>
  <sheetData>
    <row r="1" spans="3:38" ht="15.75" thickBot="1" x14ac:dyDescent="0.3">
      <c r="C1" s="10" t="s">
        <v>1448</v>
      </c>
    </row>
    <row r="2" spans="3:38" ht="15.75" thickBot="1" x14ac:dyDescent="0.3">
      <c r="C2" s="21" t="s">
        <v>1442</v>
      </c>
      <c r="D2" s="21" t="s">
        <v>1446</v>
      </c>
      <c r="X2" s="208" t="s">
        <v>392</v>
      </c>
      <c r="Y2" s="209"/>
      <c r="Z2" s="209"/>
      <c r="AA2" s="209"/>
      <c r="AB2" s="209"/>
      <c r="AC2" s="209"/>
      <c r="AD2" s="209"/>
      <c r="AE2" s="194" t="s">
        <v>1451</v>
      </c>
      <c r="AF2" s="194" t="s">
        <v>1446</v>
      </c>
      <c r="AG2" s="195"/>
    </row>
    <row r="3" spans="3:38" ht="15.75" thickBot="1" x14ac:dyDescent="0.3">
      <c r="C3" s="161">
        <v>-55731948.069999874</v>
      </c>
      <c r="D3" s="20">
        <v>-55618856.729999661</v>
      </c>
      <c r="E3" s="175">
        <f>+'CE-118'!C10</f>
        <v>-55731948.069999874</v>
      </c>
      <c r="F3" s="175">
        <f>+'CE-118'!D10</f>
        <v>-55618856.729999661</v>
      </c>
      <c r="G3" s="176">
        <f>+E3-C3</f>
        <v>0</v>
      </c>
      <c r="H3" s="176">
        <f>+F3-D3</f>
        <v>0</v>
      </c>
      <c r="I3" s="208" t="s">
        <v>392</v>
      </c>
      <c r="J3" s="209"/>
      <c r="K3" s="209"/>
      <c r="L3" s="209"/>
      <c r="M3" s="209"/>
      <c r="N3" s="209"/>
      <c r="O3" s="209"/>
      <c r="P3" s="194" t="s">
        <v>1451</v>
      </c>
      <c r="Q3" s="194" t="s">
        <v>1446</v>
      </c>
      <c r="R3" s="195"/>
      <c r="X3" s="210"/>
      <c r="Y3" s="211"/>
      <c r="Z3" s="211"/>
      <c r="AA3" s="211"/>
      <c r="AB3" s="211"/>
      <c r="AC3" s="211"/>
      <c r="AD3" s="211"/>
      <c r="AE3" s="196"/>
      <c r="AF3" s="196"/>
      <c r="AG3" s="197"/>
    </row>
    <row r="4" spans="3:38" ht="19.5" thickBot="1" x14ac:dyDescent="0.3">
      <c r="C4" s="161">
        <v>-43685723.300000072</v>
      </c>
      <c r="D4" s="20">
        <v>-43155492.899999738</v>
      </c>
      <c r="E4" s="175">
        <f>+'CE-118'!C11</f>
        <v>-43685723.300000072</v>
      </c>
      <c r="F4" s="175">
        <f>+'CE-118'!D11</f>
        <v>-43155492.899999738</v>
      </c>
      <c r="G4" s="176">
        <f t="shared" ref="G4:G67" si="0">+E4-C4</f>
        <v>0</v>
      </c>
      <c r="H4" s="176">
        <f t="shared" ref="H4:H67" si="1">+F4-D4</f>
        <v>0</v>
      </c>
      <c r="I4" s="210"/>
      <c r="J4" s="211"/>
      <c r="K4" s="211"/>
      <c r="L4" s="211"/>
      <c r="M4" s="211"/>
      <c r="N4" s="211"/>
      <c r="O4" s="211"/>
      <c r="P4" s="196"/>
      <c r="Q4" s="196"/>
      <c r="R4" s="197"/>
      <c r="X4" s="25"/>
      <c r="Y4" s="25"/>
      <c r="Z4" s="25"/>
      <c r="AA4" s="25"/>
      <c r="AB4" s="25"/>
      <c r="AC4" s="25"/>
      <c r="AD4" s="26">
        <v>3</v>
      </c>
      <c r="AE4" s="26">
        <v>2</v>
      </c>
      <c r="AF4" s="24"/>
      <c r="AG4" s="24"/>
    </row>
    <row r="5" spans="3:38" ht="19.5" thickBot="1" x14ac:dyDescent="0.3">
      <c r="C5" s="161">
        <v>606042920.75999999</v>
      </c>
      <c r="D5" s="20">
        <v>606810326.75999999</v>
      </c>
      <c r="E5" s="175">
        <f>+'CE-118'!C12</f>
        <v>606042920.75999999</v>
      </c>
      <c r="F5" s="175">
        <f>+'CE-118'!D12</f>
        <v>606810326.75999999</v>
      </c>
      <c r="G5" s="176">
        <f t="shared" si="0"/>
        <v>0</v>
      </c>
      <c r="H5" s="176">
        <f t="shared" si="1"/>
        <v>0</v>
      </c>
      <c r="I5" s="25"/>
      <c r="J5" s="25"/>
      <c r="K5" s="25"/>
      <c r="L5" s="25"/>
      <c r="M5" s="25"/>
      <c r="N5" s="25"/>
      <c r="O5" s="26">
        <v>3</v>
      </c>
      <c r="P5" s="26">
        <v>2</v>
      </c>
      <c r="Q5" s="24"/>
      <c r="R5" s="24"/>
      <c r="X5" s="198" t="s">
        <v>1452</v>
      </c>
      <c r="Y5" s="199"/>
      <c r="Z5" s="199"/>
      <c r="AA5" s="199"/>
      <c r="AB5" s="199"/>
      <c r="AC5" s="200"/>
      <c r="AD5" s="204" t="s">
        <v>1453</v>
      </c>
      <c r="AE5" s="204" t="s">
        <v>1454</v>
      </c>
      <c r="AF5" s="206" t="s">
        <v>535</v>
      </c>
      <c r="AG5" s="207"/>
    </row>
    <row r="6" spans="3:38" ht="25.5" x14ac:dyDescent="0.25">
      <c r="C6" s="161">
        <v>511683516.25999999</v>
      </c>
      <c r="D6" s="20">
        <v>505770808.79000002</v>
      </c>
      <c r="E6" s="175">
        <f>+'CE-118'!C13</f>
        <v>511683516.25999999</v>
      </c>
      <c r="F6" s="175">
        <f>+'CE-118'!D13</f>
        <v>505770808.79000002</v>
      </c>
      <c r="G6" s="176">
        <f t="shared" si="0"/>
        <v>0</v>
      </c>
      <c r="H6" s="176">
        <f t="shared" si="1"/>
        <v>0</v>
      </c>
      <c r="I6" s="198" t="s">
        <v>1452</v>
      </c>
      <c r="J6" s="199"/>
      <c r="K6" s="199"/>
      <c r="L6" s="199"/>
      <c r="M6" s="199"/>
      <c r="N6" s="200"/>
      <c r="O6" s="204" t="s">
        <v>1453</v>
      </c>
      <c r="P6" s="204" t="s">
        <v>1454</v>
      </c>
      <c r="Q6" s="206" t="s">
        <v>535</v>
      </c>
      <c r="R6" s="207"/>
      <c r="S6" s="204" t="s">
        <v>1453</v>
      </c>
      <c r="T6" s="204" t="s">
        <v>1454</v>
      </c>
      <c r="U6" s="206" t="s">
        <v>535</v>
      </c>
      <c r="V6" s="207"/>
      <c r="X6" s="201"/>
      <c r="Y6" s="202"/>
      <c r="Z6" s="202"/>
      <c r="AA6" s="202"/>
      <c r="AB6" s="202"/>
      <c r="AC6" s="203"/>
      <c r="AD6" s="205"/>
      <c r="AE6" s="205"/>
      <c r="AF6" s="27" t="s">
        <v>536</v>
      </c>
      <c r="AG6" s="28" t="s">
        <v>537</v>
      </c>
    </row>
    <row r="7" spans="3:38" ht="25.5" customHeight="1" x14ac:dyDescent="0.25">
      <c r="C7" s="161">
        <v>504892740.93000001</v>
      </c>
      <c r="D7" s="20">
        <v>499450478.60000002</v>
      </c>
      <c r="E7" s="175">
        <f>+'CE-118'!C14</f>
        <v>504892740.93000001</v>
      </c>
      <c r="F7" s="175">
        <f>+'CE-118'!D14</f>
        <v>499450478.60000002</v>
      </c>
      <c r="G7" s="176">
        <f t="shared" si="0"/>
        <v>0</v>
      </c>
      <c r="H7" s="176">
        <f t="shared" si="1"/>
        <v>0</v>
      </c>
      <c r="I7" s="201"/>
      <c r="J7" s="202"/>
      <c r="K7" s="202"/>
      <c r="L7" s="202"/>
      <c r="M7" s="202"/>
      <c r="N7" s="203"/>
      <c r="O7" s="205"/>
      <c r="P7" s="205"/>
      <c r="Q7" s="27" t="s">
        <v>536</v>
      </c>
      <c r="R7" s="28" t="s">
        <v>537</v>
      </c>
      <c r="S7" s="205"/>
      <c r="T7" s="205"/>
      <c r="U7" s="27" t="s">
        <v>536</v>
      </c>
      <c r="V7" s="28" t="s">
        <v>537</v>
      </c>
      <c r="X7" s="30" t="s">
        <v>393</v>
      </c>
      <c r="Y7" s="31" t="s">
        <v>394</v>
      </c>
      <c r="Z7" s="31"/>
      <c r="AA7" s="31"/>
      <c r="AB7" s="31"/>
      <c r="AC7" s="32"/>
      <c r="AD7" s="174">
        <v>606810326.75999999</v>
      </c>
      <c r="AE7" s="174">
        <v>606042920.75999999</v>
      </c>
      <c r="AF7" s="120">
        <v>767406</v>
      </c>
      <c r="AG7" s="130">
        <v>1.26625685031952E-3</v>
      </c>
      <c r="AH7" s="177">
        <f>+AD7-'CE_Ministeriale comparato'!H6</f>
        <v>0</v>
      </c>
      <c r="AI7" s="177">
        <f>+AE7-'CE_Ministeriale comparato'!I6</f>
        <v>0</v>
      </c>
      <c r="AJ7" s="177">
        <f>+AF7-'CE_Ministeriale comparato'!J6</f>
        <v>0</v>
      </c>
      <c r="AK7" s="177">
        <f>+AG7-'CE_Ministeriale comparato'!K6</f>
        <v>0</v>
      </c>
      <c r="AL7" s="177">
        <f>+AH7-'CE_Ministeriale comparato'!L6</f>
        <v>0</v>
      </c>
    </row>
    <row r="8" spans="3:38" ht="15.75" x14ac:dyDescent="0.25">
      <c r="C8" s="161">
        <v>489093495.97000003</v>
      </c>
      <c r="D8" s="20">
        <v>496556380.21000004</v>
      </c>
      <c r="E8" s="175">
        <f>+'CE-118'!C15</f>
        <v>489093495.97000003</v>
      </c>
      <c r="F8" s="175">
        <f>+'CE-118'!D15</f>
        <v>496556380.21000004</v>
      </c>
      <c r="G8" s="176">
        <f t="shared" si="0"/>
        <v>0</v>
      </c>
      <c r="H8" s="176">
        <f t="shared" si="1"/>
        <v>0</v>
      </c>
      <c r="I8" s="30" t="s">
        <v>393</v>
      </c>
      <c r="J8" s="31" t="s">
        <v>394</v>
      </c>
      <c r="K8" s="31"/>
      <c r="L8" s="31"/>
      <c r="M8" s="31"/>
      <c r="N8" s="32"/>
      <c r="O8" s="174">
        <v>606810326.75999999</v>
      </c>
      <c r="P8" s="174">
        <v>606042920.75999999</v>
      </c>
      <c r="Q8" s="120">
        <v>767406</v>
      </c>
      <c r="R8" s="130">
        <v>1.26625685031952E-3</v>
      </c>
      <c r="S8" s="177">
        <f>+O8-'CE_Ministeriale comparato'!H6</f>
        <v>0</v>
      </c>
      <c r="T8" s="177">
        <f>+P8-'CE_Ministeriale comparato'!I6</f>
        <v>0</v>
      </c>
      <c r="U8" s="177">
        <f>+Q8-'CE_Ministeriale comparato'!J6</f>
        <v>0</v>
      </c>
      <c r="V8" s="177">
        <f>+R8-'CE_Ministeriale comparato'!K6</f>
        <v>0</v>
      </c>
      <c r="W8" s="177">
        <f>+S8-'CE_Ministeriale comparato'!L6</f>
        <v>0</v>
      </c>
      <c r="X8" s="34"/>
      <c r="Y8" s="35" t="s">
        <v>395</v>
      </c>
      <c r="Z8" s="36" t="s">
        <v>396</v>
      </c>
      <c r="AA8" s="36"/>
      <c r="AB8" s="36"/>
      <c r="AC8" s="37"/>
      <c r="AD8" s="174">
        <v>505770808.79000002</v>
      </c>
      <c r="AE8" s="174">
        <v>511683516.25999999</v>
      </c>
      <c r="AF8" s="120">
        <v>-5912707.469999969</v>
      </c>
      <c r="AG8" s="130">
        <v>-1.1555399543094848E-2</v>
      </c>
      <c r="AH8" s="177">
        <f>+AD8-'CE_Ministeriale comparato'!H7</f>
        <v>0</v>
      </c>
      <c r="AI8" s="177">
        <f>+AE8-'CE_Ministeriale comparato'!I7</f>
        <v>0</v>
      </c>
      <c r="AJ8" s="177">
        <f>+AF8-'CE_Ministeriale comparato'!J7</f>
        <v>0</v>
      </c>
      <c r="AK8" s="177">
        <f>+AG8-'CE_Ministeriale comparato'!K7</f>
        <v>0</v>
      </c>
      <c r="AL8" s="177">
        <f>+AH8-'CE_Ministeriale comparato'!L7</f>
        <v>0</v>
      </c>
    </row>
    <row r="9" spans="3:38" ht="15.75" x14ac:dyDescent="0.25">
      <c r="C9" s="161">
        <v>463040654.63</v>
      </c>
      <c r="D9" s="20">
        <v>455335108.28000003</v>
      </c>
      <c r="E9" s="175">
        <f>+'CE-118'!C16</f>
        <v>463040654.63</v>
      </c>
      <c r="F9" s="175">
        <f>+'CE-118'!D16</f>
        <v>455335108.28000003</v>
      </c>
      <c r="G9" s="176">
        <f t="shared" si="0"/>
        <v>0</v>
      </c>
      <c r="H9" s="176">
        <f t="shared" si="1"/>
        <v>0</v>
      </c>
      <c r="I9" s="34"/>
      <c r="J9" s="35" t="s">
        <v>395</v>
      </c>
      <c r="K9" s="36" t="s">
        <v>396</v>
      </c>
      <c r="L9" s="36"/>
      <c r="M9" s="36"/>
      <c r="N9" s="37"/>
      <c r="O9" s="174">
        <v>505770808.79000002</v>
      </c>
      <c r="P9" s="174">
        <v>511683516.25999999</v>
      </c>
      <c r="Q9" s="120">
        <v>-5912707.469999969</v>
      </c>
      <c r="R9" s="130">
        <v>-1.1555399543094848E-2</v>
      </c>
      <c r="S9" s="177">
        <f>+O9-'CE_Ministeriale comparato'!H7</f>
        <v>0</v>
      </c>
      <c r="T9" s="177">
        <f>+P9-'CE_Ministeriale comparato'!I7</f>
        <v>0</v>
      </c>
      <c r="U9" s="177">
        <f>+Q9-'CE_Ministeriale comparato'!J7</f>
        <v>0</v>
      </c>
      <c r="V9" s="177">
        <f>+R9-'CE_Ministeriale comparato'!K7</f>
        <v>0</v>
      </c>
      <c r="W9" s="177">
        <f>+S9-'CE_Ministeriale comparato'!L7</f>
        <v>0</v>
      </c>
      <c r="X9" s="38"/>
      <c r="Y9" s="39"/>
      <c r="Z9" s="40"/>
      <c r="AA9" s="39" t="s">
        <v>397</v>
      </c>
      <c r="AB9" s="40" t="s">
        <v>398</v>
      </c>
      <c r="AC9" s="41"/>
      <c r="AD9" s="174">
        <v>499450478.60000002</v>
      </c>
      <c r="AE9" s="168">
        <v>504892740.93000001</v>
      </c>
      <c r="AF9" s="163">
        <v>-5442262.3299999833</v>
      </c>
      <c r="AG9" s="131">
        <v>-1.0779046496044824E-2</v>
      </c>
      <c r="AH9" s="177">
        <f>+AD9-'CE_Ministeriale comparato'!H8</f>
        <v>0</v>
      </c>
      <c r="AI9" s="177">
        <f>+AE9-'CE_Ministeriale comparato'!I8</f>
        <v>0</v>
      </c>
      <c r="AJ9" s="177">
        <f>+AF9-'CE_Ministeriale comparato'!J8</f>
        <v>0</v>
      </c>
      <c r="AK9" s="177">
        <f>+AG9-'CE_Ministeriale comparato'!K8</f>
        <v>0</v>
      </c>
      <c r="AL9" s="177">
        <f>+AH9-'CE_Ministeriale comparato'!L8</f>
        <v>0</v>
      </c>
    </row>
    <row r="10" spans="3:38" ht="15.75" x14ac:dyDescent="0.25">
      <c r="C10" s="161">
        <v>449872193</v>
      </c>
      <c r="D10" s="20">
        <v>449516638.66000003</v>
      </c>
      <c r="E10" s="175">
        <f>+'CE-118'!C17</f>
        <v>449872193</v>
      </c>
      <c r="F10" s="175">
        <f>+'CE-118'!D17</f>
        <v>449516638.66000003</v>
      </c>
      <c r="G10" s="176">
        <f t="shared" si="0"/>
        <v>0</v>
      </c>
      <c r="H10" s="176">
        <f t="shared" si="1"/>
        <v>0</v>
      </c>
      <c r="I10" s="38"/>
      <c r="J10" s="39"/>
      <c r="K10" s="40"/>
      <c r="L10" s="39" t="s">
        <v>397</v>
      </c>
      <c r="M10" s="40" t="s">
        <v>398</v>
      </c>
      <c r="N10" s="41"/>
      <c r="O10" s="174">
        <v>499450478.60000002</v>
      </c>
      <c r="P10" s="168">
        <v>504892740.93000001</v>
      </c>
      <c r="Q10" s="163">
        <v>-5442262.3299999833</v>
      </c>
      <c r="R10" s="131">
        <v>-1.0779046496044824E-2</v>
      </c>
      <c r="S10" s="177">
        <f>+O10-'CE_Ministeriale comparato'!H8</f>
        <v>0</v>
      </c>
      <c r="T10" s="177">
        <f>+P10-'CE_Ministeriale comparato'!I8</f>
        <v>0</v>
      </c>
      <c r="U10" s="177">
        <f>+Q10-'CE_Ministeriale comparato'!J8</f>
        <v>0</v>
      </c>
      <c r="V10" s="177">
        <f>+R10-'CE_Ministeriale comparato'!K8</f>
        <v>0</v>
      </c>
      <c r="W10" s="177">
        <f>+S10-'CE_Ministeriale comparato'!L8</f>
        <v>0</v>
      </c>
      <c r="X10" s="38"/>
      <c r="Y10" s="39"/>
      <c r="Z10" s="40"/>
      <c r="AA10" s="39" t="s">
        <v>399</v>
      </c>
      <c r="AB10" s="40" t="s">
        <v>400</v>
      </c>
      <c r="AC10" s="41"/>
      <c r="AD10" s="174">
        <v>6291303.2399999993</v>
      </c>
      <c r="AE10" s="168">
        <v>6433956.8799999999</v>
      </c>
      <c r="AF10" s="163">
        <v>-142653.6400000006</v>
      </c>
      <c r="AG10" s="131">
        <v>-2.2171991926685185E-2</v>
      </c>
      <c r="AH10" s="177">
        <f>+AD10-'CE_Ministeriale comparato'!H9</f>
        <v>0</v>
      </c>
      <c r="AI10" s="177">
        <f>+AE10-'CE_Ministeriale comparato'!I9</f>
        <v>0</v>
      </c>
      <c r="AJ10" s="177">
        <f>+AF10-'CE_Ministeriale comparato'!J9</f>
        <v>0</v>
      </c>
      <c r="AK10" s="177">
        <f>+AG10-'CE_Ministeriale comparato'!K9</f>
        <v>0</v>
      </c>
      <c r="AL10" s="177">
        <f>+AH10-'CE_Ministeriale comparato'!L9</f>
        <v>0</v>
      </c>
    </row>
    <row r="11" spans="3:38" ht="15.75" x14ac:dyDescent="0.25">
      <c r="C11" s="161">
        <v>13168461.630000001</v>
      </c>
      <c r="D11" s="20">
        <v>5818469.6200000001</v>
      </c>
      <c r="E11" s="175">
        <f>+'CE-118'!C18</f>
        <v>13168461.630000001</v>
      </c>
      <c r="F11" s="175">
        <f>+'CE-118'!D18</f>
        <v>5818469.6200000001</v>
      </c>
      <c r="G11" s="176">
        <f t="shared" si="0"/>
        <v>0</v>
      </c>
      <c r="H11" s="176">
        <f t="shared" si="1"/>
        <v>0</v>
      </c>
      <c r="I11" s="38"/>
      <c r="J11" s="39"/>
      <c r="K11" s="40"/>
      <c r="L11" s="39" t="s">
        <v>399</v>
      </c>
      <c r="M11" s="40" t="s">
        <v>400</v>
      </c>
      <c r="N11" s="41"/>
      <c r="O11" s="174">
        <v>6291303.2399999993</v>
      </c>
      <c r="P11" s="168">
        <v>6433956.8799999999</v>
      </c>
      <c r="Q11" s="163">
        <v>-142653.6400000006</v>
      </c>
      <c r="R11" s="131">
        <v>-2.2171991926685185E-2</v>
      </c>
      <c r="S11" s="177">
        <f>+O11-'CE_Ministeriale comparato'!H9</f>
        <v>0</v>
      </c>
      <c r="T11" s="177">
        <f>+P11-'CE_Ministeriale comparato'!I9</f>
        <v>0</v>
      </c>
      <c r="U11" s="177">
        <f>+Q11-'CE_Ministeriale comparato'!J9</f>
        <v>0</v>
      </c>
      <c r="V11" s="177">
        <f>+R11-'CE_Ministeriale comparato'!K9</f>
        <v>0</v>
      </c>
      <c r="W11" s="177">
        <f>+S11-'CE_Ministeriale comparato'!L9</f>
        <v>0</v>
      </c>
      <c r="X11" s="38"/>
      <c r="Y11" s="39"/>
      <c r="Z11" s="40"/>
      <c r="AA11" s="39"/>
      <c r="AB11" s="42" t="s">
        <v>395</v>
      </c>
      <c r="AC11" s="43" t="s">
        <v>401</v>
      </c>
      <c r="AD11" s="174">
        <v>66844.649999999994</v>
      </c>
      <c r="AE11" s="168">
        <v>61097</v>
      </c>
      <c r="AF11" s="163">
        <v>5747.6499999999942</v>
      </c>
      <c r="AG11" s="131">
        <v>9.4074177128173134E-2</v>
      </c>
      <c r="AH11" s="177">
        <f>+AD11-'CE_Ministeriale comparato'!H10</f>
        <v>0</v>
      </c>
      <c r="AI11" s="177">
        <f>+AE11-'CE_Ministeriale comparato'!I10</f>
        <v>0</v>
      </c>
      <c r="AJ11" s="177">
        <f>+AF11-'CE_Ministeriale comparato'!J10</f>
        <v>0</v>
      </c>
      <c r="AK11" s="177">
        <f>+AG11-'CE_Ministeriale comparato'!K10</f>
        <v>0</v>
      </c>
      <c r="AL11" s="177">
        <f>+AH11-'CE_Ministeriale comparato'!L10</f>
        <v>0</v>
      </c>
    </row>
    <row r="12" spans="3:38" ht="15.75" x14ac:dyDescent="0.25">
      <c r="C12" s="161">
        <v>6268341.3399999999</v>
      </c>
      <c r="D12" s="20">
        <v>21282771.93</v>
      </c>
      <c r="E12" s="175">
        <f>+'CE-118'!C19</f>
        <v>6268341.3399999999</v>
      </c>
      <c r="F12" s="175">
        <f>+'CE-118'!D19</f>
        <v>21282771.93</v>
      </c>
      <c r="G12" s="176">
        <f t="shared" si="0"/>
        <v>0</v>
      </c>
      <c r="H12" s="176">
        <f t="shared" si="1"/>
        <v>0</v>
      </c>
      <c r="I12" s="38"/>
      <c r="J12" s="39"/>
      <c r="K12" s="40"/>
      <c r="L12" s="39"/>
      <c r="M12" s="42" t="s">
        <v>395</v>
      </c>
      <c r="N12" s="43" t="s">
        <v>401</v>
      </c>
      <c r="O12" s="174">
        <v>66844.649999999994</v>
      </c>
      <c r="P12" s="168">
        <v>61097</v>
      </c>
      <c r="Q12" s="163">
        <v>5747.6499999999942</v>
      </c>
      <c r="R12" s="131">
        <v>9.4074177128173134E-2</v>
      </c>
      <c r="S12" s="177">
        <f>+O12-'CE_Ministeriale comparato'!H10</f>
        <v>0</v>
      </c>
      <c r="T12" s="177">
        <f>+P12-'CE_Ministeriale comparato'!I10</f>
        <v>0</v>
      </c>
      <c r="U12" s="177">
        <f>+Q12-'CE_Ministeriale comparato'!J10</f>
        <v>0</v>
      </c>
      <c r="V12" s="177">
        <f>+R12-'CE_Ministeriale comparato'!K10</f>
        <v>0</v>
      </c>
      <c r="W12" s="177">
        <f>+S12-'CE_Ministeriale comparato'!L10</f>
        <v>0</v>
      </c>
      <c r="X12" s="38"/>
      <c r="Y12" s="39"/>
      <c r="Z12" s="40"/>
      <c r="AA12" s="39"/>
      <c r="AB12" s="42" t="s">
        <v>402</v>
      </c>
      <c r="AC12" s="43" t="s">
        <v>403</v>
      </c>
      <c r="AD12" s="174">
        <v>0</v>
      </c>
      <c r="AE12" s="168">
        <v>0</v>
      </c>
      <c r="AF12" s="163">
        <v>0</v>
      </c>
      <c r="AG12" s="131" t="s">
        <v>1455</v>
      </c>
      <c r="AH12" s="177">
        <f>+AD12-'CE_Ministeriale comparato'!H11</f>
        <v>0</v>
      </c>
      <c r="AI12" s="177">
        <f>+AE12-'CE_Ministeriale comparato'!I11</f>
        <v>0</v>
      </c>
      <c r="AJ12" s="177">
        <f>+AF12-'CE_Ministeriale comparato'!J11</f>
        <v>0</v>
      </c>
      <c r="AK12" s="177" t="e">
        <f>+AG12-'CE_Ministeriale comparato'!K11</f>
        <v>#VALUE!</v>
      </c>
      <c r="AL12" s="177">
        <f>+AH12-'CE_Ministeriale comparato'!L11</f>
        <v>0</v>
      </c>
    </row>
    <row r="13" spans="3:38" ht="15.75" x14ac:dyDescent="0.25">
      <c r="C13" s="161">
        <v>267705.21000000002</v>
      </c>
      <c r="D13" s="20">
        <v>0</v>
      </c>
      <c r="E13" s="175">
        <f>+'CE-118'!C20</f>
        <v>267705.21000000002</v>
      </c>
      <c r="F13" s="175">
        <f>+'CE-118'!D20</f>
        <v>0</v>
      </c>
      <c r="G13" s="176">
        <f t="shared" si="0"/>
        <v>0</v>
      </c>
      <c r="H13" s="176">
        <f t="shared" si="1"/>
        <v>0</v>
      </c>
      <c r="I13" s="38"/>
      <c r="J13" s="39"/>
      <c r="K13" s="40"/>
      <c r="L13" s="39"/>
      <c r="M13" s="42" t="s">
        <v>402</v>
      </c>
      <c r="N13" s="43" t="s">
        <v>403</v>
      </c>
      <c r="O13" s="174">
        <v>0</v>
      </c>
      <c r="P13" s="168">
        <v>0</v>
      </c>
      <c r="Q13" s="163">
        <v>0</v>
      </c>
      <c r="R13" s="131">
        <v>0</v>
      </c>
      <c r="S13" s="177">
        <f>+O13-'CE_Ministeriale comparato'!H11</f>
        <v>0</v>
      </c>
      <c r="T13" s="177">
        <f>+P13-'CE_Ministeriale comparato'!I11</f>
        <v>0</v>
      </c>
      <c r="U13" s="177">
        <f>+Q13-'CE_Ministeriale comparato'!J11</f>
        <v>0</v>
      </c>
      <c r="V13" s="177" t="e">
        <f>+R13-'CE_Ministeriale comparato'!K11</f>
        <v>#VALUE!</v>
      </c>
      <c r="W13" s="177">
        <f>+S13-'CE_Ministeriale comparato'!L11</f>
        <v>0</v>
      </c>
      <c r="X13" s="38"/>
      <c r="Y13" s="39"/>
      <c r="Z13" s="40"/>
      <c r="AA13" s="39"/>
      <c r="AB13" s="42" t="s">
        <v>404</v>
      </c>
      <c r="AC13" s="43" t="s">
        <v>405</v>
      </c>
      <c r="AD13" s="174">
        <v>2451.64</v>
      </c>
      <c r="AE13" s="168">
        <v>1985.12</v>
      </c>
      <c r="AF13" s="163">
        <v>466.52</v>
      </c>
      <c r="AG13" s="131">
        <v>0.23500846296445554</v>
      </c>
      <c r="AH13" s="177">
        <f>+AD13-'CE_Ministeriale comparato'!H12</f>
        <v>0</v>
      </c>
      <c r="AI13" s="177">
        <f>+AE13-'CE_Ministeriale comparato'!I12</f>
        <v>0</v>
      </c>
      <c r="AJ13" s="177">
        <f>+AF13-'CE_Ministeriale comparato'!J12</f>
        <v>0</v>
      </c>
      <c r="AK13" s="177">
        <f>+AG13-'CE_Ministeriale comparato'!K12</f>
        <v>0</v>
      </c>
      <c r="AL13" s="177">
        <f>+AH13-'CE_Ministeriale comparato'!L12</f>
        <v>0</v>
      </c>
    </row>
    <row r="14" spans="3:38" ht="15.75" x14ac:dyDescent="0.25">
      <c r="C14" s="161">
        <v>6000636.1299999999</v>
      </c>
      <c r="D14" s="20">
        <v>21282771.93</v>
      </c>
      <c r="E14" s="175">
        <f>+'CE-118'!C21</f>
        <v>6000636.1299999999</v>
      </c>
      <c r="F14" s="175">
        <f>+'CE-118'!D21</f>
        <v>21282771.93</v>
      </c>
      <c r="G14" s="176">
        <f t="shared" si="0"/>
        <v>0</v>
      </c>
      <c r="H14" s="176">
        <f t="shared" si="1"/>
        <v>0</v>
      </c>
      <c r="I14" s="38"/>
      <c r="J14" s="39"/>
      <c r="K14" s="40"/>
      <c r="L14" s="39"/>
      <c r="M14" s="42" t="s">
        <v>404</v>
      </c>
      <c r="N14" s="43" t="s">
        <v>405</v>
      </c>
      <c r="O14" s="174">
        <v>2451.64</v>
      </c>
      <c r="P14" s="168">
        <v>1985.12</v>
      </c>
      <c r="Q14" s="163">
        <v>466.52</v>
      </c>
      <c r="R14" s="131">
        <v>0.23500846296445554</v>
      </c>
      <c r="S14" s="177">
        <f>+O14-'CE_Ministeriale comparato'!H12</f>
        <v>0</v>
      </c>
      <c r="T14" s="177">
        <f>+P14-'CE_Ministeriale comparato'!I12</f>
        <v>0</v>
      </c>
      <c r="U14" s="177">
        <f>+Q14-'CE_Ministeriale comparato'!J12</f>
        <v>0</v>
      </c>
      <c r="V14" s="177">
        <f>+R14-'CE_Ministeriale comparato'!K12</f>
        <v>0</v>
      </c>
      <c r="W14" s="177">
        <f>+S14-'CE_Ministeriale comparato'!L12</f>
        <v>0</v>
      </c>
      <c r="X14" s="38"/>
      <c r="Y14" s="39"/>
      <c r="Z14" s="40"/>
      <c r="AA14" s="39"/>
      <c r="AB14" s="42" t="s">
        <v>406</v>
      </c>
      <c r="AC14" s="43" t="s">
        <v>407</v>
      </c>
      <c r="AD14" s="174">
        <v>0</v>
      </c>
      <c r="AE14" s="168">
        <v>0</v>
      </c>
      <c r="AF14" s="163">
        <v>0</v>
      </c>
      <c r="AG14" s="131" t="s">
        <v>1455</v>
      </c>
      <c r="AH14" s="177">
        <f>+AD14-'CE_Ministeriale comparato'!H13</f>
        <v>0</v>
      </c>
      <c r="AI14" s="177">
        <f>+AE14-'CE_Ministeriale comparato'!I13</f>
        <v>0</v>
      </c>
      <c r="AJ14" s="177">
        <f>+AF14-'CE_Ministeriale comparato'!J13</f>
        <v>0</v>
      </c>
      <c r="AK14" s="177" t="e">
        <f>+AG14-'CE_Ministeriale comparato'!K13</f>
        <v>#VALUE!</v>
      </c>
      <c r="AL14" s="177">
        <f>+AH14-'CE_Ministeriale comparato'!L13</f>
        <v>0</v>
      </c>
    </row>
    <row r="15" spans="3:38" ht="15.75" x14ac:dyDescent="0.25">
      <c r="C15" s="161">
        <v>19784500</v>
      </c>
      <c r="D15" s="20">
        <v>19938500</v>
      </c>
      <c r="E15" s="175">
        <f>+'CE-118'!C22</f>
        <v>19784500</v>
      </c>
      <c r="F15" s="175">
        <f>+'CE-118'!D22</f>
        <v>19938500</v>
      </c>
      <c r="G15" s="176">
        <f t="shared" si="0"/>
        <v>0</v>
      </c>
      <c r="H15" s="176">
        <f t="shared" si="1"/>
        <v>0</v>
      </c>
      <c r="I15" s="38"/>
      <c r="J15" s="39"/>
      <c r="K15" s="40"/>
      <c r="L15" s="39"/>
      <c r="M15" s="42" t="s">
        <v>406</v>
      </c>
      <c r="N15" s="43" t="s">
        <v>407</v>
      </c>
      <c r="O15" s="174">
        <v>0</v>
      </c>
      <c r="P15" s="168">
        <v>0</v>
      </c>
      <c r="Q15" s="163">
        <v>0</v>
      </c>
      <c r="R15" s="131" t="s">
        <v>1455</v>
      </c>
      <c r="S15" s="177">
        <f>+O15-'CE_Ministeriale comparato'!H13</f>
        <v>0</v>
      </c>
      <c r="T15" s="177">
        <f>+P15-'CE_Ministeriale comparato'!I13</f>
        <v>0</v>
      </c>
      <c r="U15" s="177">
        <f>+Q15-'CE_Ministeriale comparato'!J13</f>
        <v>0</v>
      </c>
      <c r="V15" s="177" t="e">
        <f>+R15-'CE_Ministeriale comparato'!K13</f>
        <v>#VALUE!</v>
      </c>
      <c r="W15" s="177">
        <f>+S15-'CE_Ministeriale comparato'!L13</f>
        <v>0</v>
      </c>
      <c r="X15" s="38"/>
      <c r="Y15" s="39"/>
      <c r="Z15" s="40"/>
      <c r="AA15" s="39"/>
      <c r="AB15" s="42" t="s">
        <v>408</v>
      </c>
      <c r="AC15" s="43" t="s">
        <v>409</v>
      </c>
      <c r="AD15" s="174">
        <v>0</v>
      </c>
      <c r="AE15" s="168">
        <v>32534</v>
      </c>
      <c r="AF15" s="163">
        <v>-32534</v>
      </c>
      <c r="AG15" s="131">
        <v>-1</v>
      </c>
      <c r="AH15" s="177">
        <f>+AD15-'CE_Ministeriale comparato'!H14</f>
        <v>0</v>
      </c>
      <c r="AI15" s="177">
        <f>+AE15-'CE_Ministeriale comparato'!I14</f>
        <v>0</v>
      </c>
      <c r="AJ15" s="177">
        <f>+AF15-'CE_Ministeriale comparato'!J14</f>
        <v>0</v>
      </c>
      <c r="AK15" s="177">
        <f>+AG15-'CE_Ministeriale comparato'!K14</f>
        <v>0</v>
      </c>
      <c r="AL15" s="177">
        <f>+AH15-'CE_Ministeriale comparato'!L14</f>
        <v>0</v>
      </c>
    </row>
    <row r="16" spans="3:38" ht="15.75" x14ac:dyDescent="0.25">
      <c r="C16" s="161">
        <v>6305000</v>
      </c>
      <c r="D16" s="20">
        <v>6305000</v>
      </c>
      <c r="E16" s="175">
        <f>+'CE-118'!C23</f>
        <v>6305000</v>
      </c>
      <c r="F16" s="175">
        <f>+'CE-118'!D23</f>
        <v>6305000</v>
      </c>
      <c r="G16" s="176">
        <f t="shared" si="0"/>
        <v>0</v>
      </c>
      <c r="H16" s="176">
        <f t="shared" si="1"/>
        <v>0</v>
      </c>
      <c r="I16" s="38"/>
      <c r="J16" s="39"/>
      <c r="K16" s="40"/>
      <c r="L16" s="39"/>
      <c r="M16" s="42" t="s">
        <v>408</v>
      </c>
      <c r="N16" s="43" t="s">
        <v>409</v>
      </c>
      <c r="O16" s="174">
        <v>0</v>
      </c>
      <c r="P16" s="168">
        <v>32534</v>
      </c>
      <c r="Q16" s="163">
        <v>-32534</v>
      </c>
      <c r="R16" s="131">
        <v>-1</v>
      </c>
      <c r="S16" s="177">
        <f>+O16-'CE_Ministeriale comparato'!H14</f>
        <v>0</v>
      </c>
      <c r="T16" s="177">
        <f>+P16-'CE_Ministeriale comparato'!I14</f>
        <v>0</v>
      </c>
      <c r="U16" s="177">
        <f>+Q16-'CE_Ministeriale comparato'!J14</f>
        <v>0</v>
      </c>
      <c r="V16" s="177">
        <f>+R16-'CE_Ministeriale comparato'!K14</f>
        <v>0</v>
      </c>
      <c r="W16" s="177">
        <f>+S16-'CE_Ministeriale comparato'!L14</f>
        <v>0</v>
      </c>
      <c r="X16" s="38"/>
      <c r="Y16" s="151"/>
      <c r="Z16" s="166"/>
      <c r="AA16" s="151"/>
      <c r="AB16" s="46" t="s">
        <v>410</v>
      </c>
      <c r="AC16" s="47" t="s">
        <v>411</v>
      </c>
      <c r="AD16" s="174">
        <v>6222006.9499999993</v>
      </c>
      <c r="AE16" s="168">
        <v>6338340.7599999998</v>
      </c>
      <c r="AF16" s="163">
        <v>-116333.81000000052</v>
      </c>
      <c r="AG16" s="131">
        <v>-1.8353984805323173E-2</v>
      </c>
      <c r="AH16" s="177">
        <f>+AD16-'CE_Ministeriale comparato'!H15</f>
        <v>0</v>
      </c>
      <c r="AI16" s="177">
        <f>+AE16-'CE_Ministeriale comparato'!I15</f>
        <v>0</v>
      </c>
      <c r="AJ16" s="177">
        <f>+AF16-'CE_Ministeriale comparato'!J15</f>
        <v>0</v>
      </c>
      <c r="AK16" s="177">
        <f>+AG16-'CE_Ministeriale comparato'!K15</f>
        <v>0</v>
      </c>
      <c r="AL16" s="177">
        <f>+AH16-'CE_Ministeriale comparato'!L15</f>
        <v>0</v>
      </c>
    </row>
    <row r="17" spans="3:38" ht="15.75" x14ac:dyDescent="0.25">
      <c r="C17" s="161">
        <v>13479500</v>
      </c>
      <c r="D17" s="20">
        <v>13633500</v>
      </c>
      <c r="E17" s="175">
        <f>+'CE-118'!C24</f>
        <v>13479500</v>
      </c>
      <c r="F17" s="175">
        <f>+'CE-118'!D24</f>
        <v>13633500</v>
      </c>
      <c r="G17" s="176">
        <f t="shared" si="0"/>
        <v>0</v>
      </c>
      <c r="H17" s="176">
        <f t="shared" si="1"/>
        <v>0</v>
      </c>
      <c r="I17" s="38"/>
      <c r="J17" s="151"/>
      <c r="K17" s="166"/>
      <c r="L17" s="151"/>
      <c r="M17" s="46" t="s">
        <v>410</v>
      </c>
      <c r="N17" s="47" t="s">
        <v>411</v>
      </c>
      <c r="O17" s="174">
        <v>6222006.9499999993</v>
      </c>
      <c r="P17" s="168">
        <v>6338340.7599999998</v>
      </c>
      <c r="Q17" s="163">
        <v>-116333.81000000052</v>
      </c>
      <c r="R17" s="131">
        <v>-1.8353984805323173E-2</v>
      </c>
      <c r="S17" s="177">
        <f>+O17-'CE_Ministeriale comparato'!H15</f>
        <v>0</v>
      </c>
      <c r="T17" s="177">
        <f>+P17-'CE_Ministeriale comparato'!I15</f>
        <v>0</v>
      </c>
      <c r="U17" s="177">
        <f>+Q17-'CE_Ministeriale comparato'!J15</f>
        <v>0</v>
      </c>
      <c r="V17" s="177">
        <f>+R17-'CE_Ministeriale comparato'!K15</f>
        <v>0</v>
      </c>
      <c r="W17" s="177">
        <f>+S17-'CE_Ministeriale comparato'!L15</f>
        <v>0</v>
      </c>
      <c r="X17" s="38"/>
      <c r="Y17" s="39"/>
      <c r="Z17" s="40"/>
      <c r="AA17" s="39" t="s">
        <v>412</v>
      </c>
      <c r="AB17" s="40" t="s">
        <v>413</v>
      </c>
      <c r="AC17" s="48"/>
      <c r="AD17" s="174">
        <v>0</v>
      </c>
      <c r="AE17" s="168">
        <v>0</v>
      </c>
      <c r="AF17" s="163">
        <v>0</v>
      </c>
      <c r="AG17" s="131" t="s">
        <v>1455</v>
      </c>
      <c r="AH17" s="177">
        <f>+AD17-'CE_Ministeriale comparato'!H16</f>
        <v>0</v>
      </c>
      <c r="AI17" s="177">
        <f>+AE17-'CE_Ministeriale comparato'!I16</f>
        <v>0</v>
      </c>
      <c r="AJ17" s="177">
        <f>+AF17-'CE_Ministeriale comparato'!J16</f>
        <v>0</v>
      </c>
      <c r="AK17" s="177" t="e">
        <f>+AG17-'CE_Ministeriale comparato'!K16</f>
        <v>#VALUE!</v>
      </c>
      <c r="AL17" s="177">
        <f>+AH17-'CE_Ministeriale comparato'!L16</f>
        <v>0</v>
      </c>
    </row>
    <row r="18" spans="3:38" ht="15.75" x14ac:dyDescent="0.25">
      <c r="C18" s="161">
        <v>0</v>
      </c>
      <c r="D18" s="20">
        <v>0</v>
      </c>
      <c r="E18" s="175">
        <f>+'CE-118'!C25</f>
        <v>0</v>
      </c>
      <c r="F18" s="175">
        <f>+'CE-118'!D25</f>
        <v>0</v>
      </c>
      <c r="G18" s="176">
        <f t="shared" si="0"/>
        <v>0</v>
      </c>
      <c r="H18" s="176">
        <f t="shared" si="1"/>
        <v>0</v>
      </c>
      <c r="I18" s="38"/>
      <c r="J18" s="39"/>
      <c r="K18" s="40"/>
      <c r="L18" s="39" t="s">
        <v>412</v>
      </c>
      <c r="M18" s="40" t="s">
        <v>413</v>
      </c>
      <c r="N18" s="48"/>
      <c r="O18" s="174">
        <v>0</v>
      </c>
      <c r="P18" s="168">
        <v>0</v>
      </c>
      <c r="Q18" s="163">
        <v>0</v>
      </c>
      <c r="R18" s="131" t="s">
        <v>1455</v>
      </c>
      <c r="S18" s="177">
        <f>+O18-'CE_Ministeriale comparato'!H16</f>
        <v>0</v>
      </c>
      <c r="T18" s="177">
        <f>+P18-'CE_Ministeriale comparato'!I16</f>
        <v>0</v>
      </c>
      <c r="U18" s="177">
        <f>+Q18-'CE_Ministeriale comparato'!J16</f>
        <v>0</v>
      </c>
      <c r="V18" s="177" t="e">
        <f>+R18-'CE_Ministeriale comparato'!K16</f>
        <v>#VALUE!</v>
      </c>
      <c r="W18" s="177">
        <f>+S18-'CE_Ministeriale comparato'!L16</f>
        <v>0</v>
      </c>
      <c r="X18" s="38"/>
      <c r="Y18" s="151"/>
      <c r="Z18" s="166"/>
      <c r="AA18" s="166"/>
      <c r="AB18" s="46" t="s">
        <v>395</v>
      </c>
      <c r="AC18" s="47" t="s">
        <v>414</v>
      </c>
      <c r="AD18" s="174">
        <v>0</v>
      </c>
      <c r="AE18" s="168">
        <v>0</v>
      </c>
      <c r="AF18" s="122">
        <v>0</v>
      </c>
      <c r="AG18" s="132" t="s">
        <v>1455</v>
      </c>
      <c r="AH18" s="177">
        <f>+AD18-'CE_Ministeriale comparato'!H17</f>
        <v>0</v>
      </c>
      <c r="AI18" s="177">
        <f>+AE18-'CE_Ministeriale comparato'!I17</f>
        <v>0</v>
      </c>
      <c r="AJ18" s="177">
        <f>+AF18-'CE_Ministeriale comparato'!J17</f>
        <v>0</v>
      </c>
      <c r="AK18" s="177" t="e">
        <f>+AG18-'CE_Ministeriale comparato'!K17</f>
        <v>#VALUE!</v>
      </c>
      <c r="AL18" s="177">
        <f>+AH18-'CE_Ministeriale comparato'!L17</f>
        <v>0</v>
      </c>
    </row>
    <row r="19" spans="3:38" ht="15.75" x14ac:dyDescent="0.25">
      <c r="C19" s="161">
        <v>15799244.960000001</v>
      </c>
      <c r="D19" s="20">
        <v>2894098.39</v>
      </c>
      <c r="E19" s="175">
        <f>+'CE-118'!C26</f>
        <v>15799244.960000001</v>
      </c>
      <c r="F19" s="175">
        <f>+'CE-118'!D26</f>
        <v>2894098.39</v>
      </c>
      <c r="G19" s="176">
        <f t="shared" si="0"/>
        <v>0</v>
      </c>
      <c r="H19" s="176">
        <f t="shared" si="1"/>
        <v>0</v>
      </c>
      <c r="I19" s="38"/>
      <c r="J19" s="151"/>
      <c r="K19" s="166"/>
      <c r="L19" s="166"/>
      <c r="M19" s="46" t="s">
        <v>395</v>
      </c>
      <c r="N19" s="47" t="s">
        <v>414</v>
      </c>
      <c r="O19" s="174">
        <v>0</v>
      </c>
      <c r="P19" s="168">
        <v>0</v>
      </c>
      <c r="Q19" s="122">
        <v>0</v>
      </c>
      <c r="R19" s="132" t="s">
        <v>1455</v>
      </c>
      <c r="S19" s="177">
        <f>+O19-'CE_Ministeriale comparato'!H17</f>
        <v>0</v>
      </c>
      <c r="T19" s="177">
        <f>+P19-'CE_Ministeriale comparato'!I17</f>
        <v>0</v>
      </c>
      <c r="U19" s="177">
        <f>+Q19-'CE_Ministeriale comparato'!J17</f>
        <v>0</v>
      </c>
      <c r="V19" s="177" t="e">
        <f>+R19-'CE_Ministeriale comparato'!K17</f>
        <v>#VALUE!</v>
      </c>
      <c r="W19" s="177">
        <f>+S19-'CE_Ministeriale comparato'!L17</f>
        <v>0</v>
      </c>
      <c r="X19" s="38"/>
      <c r="Y19" s="39"/>
      <c r="Z19" s="40"/>
      <c r="AA19" s="40"/>
      <c r="AB19" s="42" t="s">
        <v>402</v>
      </c>
      <c r="AC19" s="43" t="s">
        <v>415</v>
      </c>
      <c r="AD19" s="174">
        <v>0</v>
      </c>
      <c r="AE19" s="168">
        <v>0</v>
      </c>
      <c r="AF19" s="122">
        <v>0</v>
      </c>
      <c r="AG19" s="132" t="s">
        <v>1455</v>
      </c>
      <c r="AH19" s="177">
        <f>+AD19-'CE_Ministeriale comparato'!H18</f>
        <v>0</v>
      </c>
      <c r="AI19" s="177">
        <f>+AE19-'CE_Ministeriale comparato'!I18</f>
        <v>0</v>
      </c>
      <c r="AJ19" s="177">
        <f>+AF19-'CE_Ministeriale comparato'!J18</f>
        <v>0</v>
      </c>
      <c r="AK19" s="177" t="e">
        <f>+AG19-'CE_Ministeriale comparato'!K18</f>
        <v>#VALUE!</v>
      </c>
      <c r="AL19" s="177">
        <f>+AH19-'CE_Ministeriale comparato'!L18</f>
        <v>0</v>
      </c>
    </row>
    <row r="20" spans="3:38" ht="15.75" x14ac:dyDescent="0.25">
      <c r="C20" s="161">
        <v>6433956.8799999999</v>
      </c>
      <c r="D20" s="20">
        <v>6291303.2399999993</v>
      </c>
      <c r="E20" s="175">
        <f>+'CE-118'!C27</f>
        <v>6433956.8799999999</v>
      </c>
      <c r="F20" s="175">
        <f>+'CE-118'!D27</f>
        <v>6291303.2399999993</v>
      </c>
      <c r="G20" s="176">
        <f t="shared" si="0"/>
        <v>0</v>
      </c>
      <c r="H20" s="176">
        <f t="shared" si="1"/>
        <v>0</v>
      </c>
      <c r="I20" s="38"/>
      <c r="J20" s="39"/>
      <c r="K20" s="40"/>
      <c r="L20" s="40"/>
      <c r="M20" s="42" t="s">
        <v>402</v>
      </c>
      <c r="N20" s="43" t="s">
        <v>415</v>
      </c>
      <c r="O20" s="174">
        <v>0</v>
      </c>
      <c r="P20" s="168">
        <v>0</v>
      </c>
      <c r="Q20" s="122">
        <v>0</v>
      </c>
      <c r="R20" s="132" t="s">
        <v>1455</v>
      </c>
      <c r="S20" s="177">
        <f>+O20-'CE_Ministeriale comparato'!H18</f>
        <v>0</v>
      </c>
      <c r="T20" s="177">
        <f>+P20-'CE_Ministeriale comparato'!I18</f>
        <v>0</v>
      </c>
      <c r="U20" s="177">
        <f>+Q20-'CE_Ministeriale comparato'!J18</f>
        <v>0</v>
      </c>
      <c r="V20" s="177" t="e">
        <f>+R20-'CE_Ministeriale comparato'!K18</f>
        <v>#VALUE!</v>
      </c>
      <c r="W20" s="177">
        <f>+S20-'CE_Ministeriale comparato'!L18</f>
        <v>0</v>
      </c>
      <c r="X20" s="38"/>
      <c r="Y20" s="39"/>
      <c r="Z20" s="40"/>
      <c r="AA20" s="40"/>
      <c r="AB20" s="42" t="s">
        <v>404</v>
      </c>
      <c r="AC20" s="43" t="s">
        <v>416</v>
      </c>
      <c r="AD20" s="174">
        <v>0</v>
      </c>
      <c r="AE20" s="168">
        <v>0</v>
      </c>
      <c r="AF20" s="122">
        <v>0</v>
      </c>
      <c r="AG20" s="132" t="s">
        <v>1455</v>
      </c>
      <c r="AH20" s="177">
        <f>+AD20-'CE_Ministeriale comparato'!H19</f>
        <v>0</v>
      </c>
      <c r="AI20" s="177">
        <f>+AE20-'CE_Ministeriale comparato'!I19</f>
        <v>0</v>
      </c>
      <c r="AJ20" s="177">
        <f>+AF20-'CE_Ministeriale comparato'!J19</f>
        <v>0</v>
      </c>
      <c r="AK20" s="177" t="e">
        <f>+AG20-'CE_Ministeriale comparato'!K19</f>
        <v>#VALUE!</v>
      </c>
      <c r="AL20" s="177">
        <f>+AH20-'CE_Ministeriale comparato'!L19</f>
        <v>0</v>
      </c>
    </row>
    <row r="21" spans="3:38" ht="15.75" x14ac:dyDescent="0.25">
      <c r="C21" s="161">
        <v>63082.12</v>
      </c>
      <c r="D21" s="20">
        <v>69296.289999999994</v>
      </c>
      <c r="E21" s="175">
        <f>+'CE-118'!C28</f>
        <v>63082.12</v>
      </c>
      <c r="F21" s="175">
        <f>+'CE-118'!D28</f>
        <v>69296.289999999994</v>
      </c>
      <c r="G21" s="176">
        <f t="shared" si="0"/>
        <v>0</v>
      </c>
      <c r="H21" s="176">
        <f t="shared" si="1"/>
        <v>0</v>
      </c>
      <c r="I21" s="38"/>
      <c r="J21" s="39"/>
      <c r="K21" s="40"/>
      <c r="L21" s="40"/>
      <c r="M21" s="42" t="s">
        <v>404</v>
      </c>
      <c r="N21" s="43" t="s">
        <v>416</v>
      </c>
      <c r="O21" s="174">
        <v>0</v>
      </c>
      <c r="P21" s="168">
        <v>0</v>
      </c>
      <c r="Q21" s="122">
        <v>0</v>
      </c>
      <c r="R21" s="132" t="s">
        <v>1455</v>
      </c>
      <c r="S21" s="177">
        <f>+O21-'CE_Ministeriale comparato'!H19</f>
        <v>0</v>
      </c>
      <c r="T21" s="177">
        <f>+P21-'CE_Ministeriale comparato'!I19</f>
        <v>0</v>
      </c>
      <c r="U21" s="177">
        <f>+Q21-'CE_Ministeriale comparato'!J19</f>
        <v>0</v>
      </c>
      <c r="V21" s="177" t="e">
        <f>+R21-'CE_Ministeriale comparato'!K19</f>
        <v>#VALUE!</v>
      </c>
      <c r="W21" s="177">
        <f>+S21-'CE_Ministeriale comparato'!L19</f>
        <v>0</v>
      </c>
      <c r="X21" s="38"/>
      <c r="Y21" s="151"/>
      <c r="Z21" s="166"/>
      <c r="AA21" s="166"/>
      <c r="AB21" s="46" t="s">
        <v>406</v>
      </c>
      <c r="AC21" s="47" t="s">
        <v>417</v>
      </c>
      <c r="AD21" s="174">
        <v>0</v>
      </c>
      <c r="AE21" s="168">
        <v>0</v>
      </c>
      <c r="AF21" s="122">
        <v>0</v>
      </c>
      <c r="AG21" s="132" t="s">
        <v>1455</v>
      </c>
      <c r="AH21" s="177">
        <f>+AD21-'CE_Ministeriale comparato'!H20</f>
        <v>0</v>
      </c>
      <c r="AI21" s="177">
        <f>+AE21-'CE_Ministeriale comparato'!I20</f>
        <v>0</v>
      </c>
      <c r="AJ21" s="177">
        <f>+AF21-'CE_Ministeriale comparato'!J20</f>
        <v>0</v>
      </c>
      <c r="AK21" s="177" t="e">
        <f>+AG21-'CE_Ministeriale comparato'!K20</f>
        <v>#VALUE!</v>
      </c>
      <c r="AL21" s="177">
        <f>+AH21-'CE_Ministeriale comparato'!L20</f>
        <v>0</v>
      </c>
    </row>
    <row r="22" spans="3:38" ht="15.75" x14ac:dyDescent="0.25">
      <c r="C22" s="161">
        <v>61097</v>
      </c>
      <c r="D22" s="20">
        <v>66844.649999999994</v>
      </c>
      <c r="E22" s="175">
        <f>+'CE-118'!C29</f>
        <v>61097</v>
      </c>
      <c r="F22" s="175">
        <f>+'CE-118'!D29</f>
        <v>66844.649999999994</v>
      </c>
      <c r="G22" s="176">
        <f t="shared" si="0"/>
        <v>0</v>
      </c>
      <c r="H22" s="176">
        <f t="shared" si="1"/>
        <v>0</v>
      </c>
      <c r="I22" s="38"/>
      <c r="J22" s="151"/>
      <c r="K22" s="166"/>
      <c r="L22" s="166"/>
      <c r="M22" s="46" t="s">
        <v>406</v>
      </c>
      <c r="N22" s="47" t="s">
        <v>417</v>
      </c>
      <c r="O22" s="174">
        <v>0</v>
      </c>
      <c r="P22" s="168">
        <v>0</v>
      </c>
      <c r="Q22" s="122">
        <v>0</v>
      </c>
      <c r="R22" s="132" t="s">
        <v>1455</v>
      </c>
      <c r="S22" s="177">
        <f>+O22-'CE_Ministeriale comparato'!H20</f>
        <v>0</v>
      </c>
      <c r="T22" s="177">
        <f>+P22-'CE_Ministeriale comparato'!I20</f>
        <v>0</v>
      </c>
      <c r="U22" s="177">
        <f>+Q22-'CE_Ministeriale comparato'!J20</f>
        <v>0</v>
      </c>
      <c r="V22" s="177" t="e">
        <f>+R22-'CE_Ministeriale comparato'!K20</f>
        <v>#VALUE!</v>
      </c>
      <c r="W22" s="177">
        <f>+S22-'CE_Ministeriale comparato'!L20</f>
        <v>0</v>
      </c>
      <c r="X22" s="38"/>
      <c r="Y22" s="39"/>
      <c r="Z22" s="40"/>
      <c r="AA22" s="39" t="s">
        <v>418</v>
      </c>
      <c r="AB22" s="40" t="s">
        <v>419</v>
      </c>
      <c r="AC22" s="41"/>
      <c r="AD22" s="174">
        <v>29026.95</v>
      </c>
      <c r="AE22" s="168">
        <v>356818.45</v>
      </c>
      <c r="AF22" s="163">
        <v>-327791.5</v>
      </c>
      <c r="AG22" s="131">
        <v>-0.91865064712881295</v>
      </c>
      <c r="AH22" s="177">
        <f>+AD22-'CE_Ministeriale comparato'!H21</f>
        <v>0</v>
      </c>
      <c r="AI22" s="177">
        <f>+AE22-'CE_Ministeriale comparato'!I21</f>
        <v>0</v>
      </c>
      <c r="AJ22" s="177">
        <f>+AF22-'CE_Ministeriale comparato'!J21</f>
        <v>0</v>
      </c>
      <c r="AK22" s="177">
        <f>+AG22-'CE_Ministeriale comparato'!K21</f>
        <v>0</v>
      </c>
      <c r="AL22" s="177">
        <f>+AH22-'CE_Ministeriale comparato'!L21</f>
        <v>0</v>
      </c>
    </row>
    <row r="23" spans="3:38" ht="15.75" x14ac:dyDescent="0.25">
      <c r="C23" s="161">
        <v>0</v>
      </c>
      <c r="D23" s="20">
        <v>0</v>
      </c>
      <c r="E23" s="175">
        <f>+'CE-118'!C30</f>
        <v>0</v>
      </c>
      <c r="F23" s="175">
        <f>+'CE-118'!D30</f>
        <v>0</v>
      </c>
      <c r="G23" s="176">
        <f t="shared" si="0"/>
        <v>0</v>
      </c>
      <c r="H23" s="176">
        <f t="shared" si="1"/>
        <v>0</v>
      </c>
      <c r="I23" s="38"/>
      <c r="J23" s="39"/>
      <c r="K23" s="40"/>
      <c r="L23" s="39" t="s">
        <v>418</v>
      </c>
      <c r="M23" s="40" t="s">
        <v>419</v>
      </c>
      <c r="N23" s="41"/>
      <c r="O23" s="174">
        <v>29026.95</v>
      </c>
      <c r="P23" s="168">
        <v>356818.45</v>
      </c>
      <c r="Q23" s="163">
        <v>-327791.5</v>
      </c>
      <c r="R23" s="131">
        <v>-0.91865064712881295</v>
      </c>
      <c r="S23" s="177">
        <f>+O23-'CE_Ministeriale comparato'!H21</f>
        <v>0</v>
      </c>
      <c r="T23" s="177">
        <f>+P23-'CE_Ministeriale comparato'!I21</f>
        <v>0</v>
      </c>
      <c r="U23" s="177">
        <f>+Q23-'CE_Ministeriale comparato'!J21</f>
        <v>0</v>
      </c>
      <c r="V23" s="177">
        <f>+R23-'CE_Ministeriale comparato'!K21</f>
        <v>0</v>
      </c>
      <c r="W23" s="177">
        <f>+S23-'CE_Ministeriale comparato'!L21</f>
        <v>0</v>
      </c>
      <c r="X23" s="49"/>
      <c r="Y23" s="50" t="s">
        <v>402</v>
      </c>
      <c r="Z23" s="51" t="s">
        <v>420</v>
      </c>
      <c r="AA23" s="51"/>
      <c r="AB23" s="51"/>
      <c r="AC23" s="52"/>
      <c r="AD23" s="174">
        <v>-17251.95</v>
      </c>
      <c r="AE23" s="174">
        <v>-4104744.47</v>
      </c>
      <c r="AF23" s="120">
        <v>4087492.52</v>
      </c>
      <c r="AG23" s="130">
        <v>-0.99579707089537772</v>
      </c>
      <c r="AH23" s="177">
        <f>+AD23-'CE_Ministeriale comparato'!H22</f>
        <v>0</v>
      </c>
      <c r="AI23" s="177">
        <f>+AE23-'CE_Ministeriale comparato'!I22</f>
        <v>0</v>
      </c>
      <c r="AJ23" s="177">
        <f>+AF23-'CE_Ministeriale comparato'!J22</f>
        <v>0</v>
      </c>
      <c r="AK23" s="177">
        <f>+AG23-'CE_Ministeriale comparato'!K22</f>
        <v>0</v>
      </c>
      <c r="AL23" s="177">
        <f>+AH23-'CE_Ministeriale comparato'!L22</f>
        <v>0</v>
      </c>
    </row>
    <row r="24" spans="3:38" ht="15.75" x14ac:dyDescent="0.25">
      <c r="C24" s="161">
        <v>1985.12</v>
      </c>
      <c r="D24" s="20">
        <v>2451.64</v>
      </c>
      <c r="E24" s="175">
        <f>+'CE-118'!C31</f>
        <v>1985.12</v>
      </c>
      <c r="F24" s="175">
        <f>+'CE-118'!D31</f>
        <v>2451.64</v>
      </c>
      <c r="G24" s="176">
        <f t="shared" si="0"/>
        <v>0</v>
      </c>
      <c r="H24" s="176">
        <f t="shared" si="1"/>
        <v>0</v>
      </c>
      <c r="I24" s="49"/>
      <c r="J24" s="50" t="s">
        <v>402</v>
      </c>
      <c r="K24" s="51" t="s">
        <v>420</v>
      </c>
      <c r="L24" s="51"/>
      <c r="M24" s="51"/>
      <c r="N24" s="52"/>
      <c r="O24" s="174">
        <v>-17251.95</v>
      </c>
      <c r="P24" s="174">
        <v>-4104744.47</v>
      </c>
      <c r="Q24" s="120">
        <v>4087492.52</v>
      </c>
      <c r="R24" s="130">
        <v>-0.99579707089537772</v>
      </c>
      <c r="S24" s="177">
        <f>+O24-'CE_Ministeriale comparato'!H22</f>
        <v>0</v>
      </c>
      <c r="T24" s="177">
        <f>+P24-'CE_Ministeriale comparato'!I22</f>
        <v>0</v>
      </c>
      <c r="U24" s="177">
        <f>+Q24-'CE_Ministeriale comparato'!J22</f>
        <v>0</v>
      </c>
      <c r="V24" s="177">
        <f>+R24-'CE_Ministeriale comparato'!K22</f>
        <v>0</v>
      </c>
      <c r="W24" s="177">
        <f>+S24-'CE_Ministeriale comparato'!L22</f>
        <v>0</v>
      </c>
      <c r="X24" s="49"/>
      <c r="Y24" s="35" t="s">
        <v>404</v>
      </c>
      <c r="Z24" s="36" t="s">
        <v>421</v>
      </c>
      <c r="AA24" s="36"/>
      <c r="AB24" s="36"/>
      <c r="AC24" s="37"/>
      <c r="AD24" s="174">
        <v>2737329.35</v>
      </c>
      <c r="AE24" s="174">
        <v>5354896.74</v>
      </c>
      <c r="AF24" s="120">
        <v>-2617567.39</v>
      </c>
      <c r="AG24" s="130">
        <v>-0.48881752853370614</v>
      </c>
      <c r="AH24" s="177">
        <f>+AD24-'CE_Ministeriale comparato'!H23</f>
        <v>0</v>
      </c>
      <c r="AI24" s="177">
        <f>+AE24-'CE_Ministeriale comparato'!I23</f>
        <v>0</v>
      </c>
      <c r="AJ24" s="177">
        <f>+AF24-'CE_Ministeriale comparato'!J23</f>
        <v>0</v>
      </c>
      <c r="AK24" s="177">
        <f>+AG24-'CE_Ministeriale comparato'!K23</f>
        <v>0</v>
      </c>
      <c r="AL24" s="177">
        <f>+AH24-'CE_Ministeriale comparato'!L23</f>
        <v>0</v>
      </c>
    </row>
    <row r="25" spans="3:38" ht="15.75" x14ac:dyDescent="0.25">
      <c r="C25" s="161">
        <v>0</v>
      </c>
      <c r="D25" s="20">
        <v>0</v>
      </c>
      <c r="E25" s="175">
        <f>+'CE-118'!C32</f>
        <v>0</v>
      </c>
      <c r="F25" s="175">
        <f>+'CE-118'!D32</f>
        <v>0</v>
      </c>
      <c r="G25" s="176">
        <f t="shared" si="0"/>
        <v>0</v>
      </c>
      <c r="H25" s="176">
        <f t="shared" si="1"/>
        <v>0</v>
      </c>
      <c r="I25" s="49"/>
      <c r="J25" s="35" t="s">
        <v>404</v>
      </c>
      <c r="K25" s="36" t="s">
        <v>421</v>
      </c>
      <c r="L25" s="36"/>
      <c r="M25" s="36"/>
      <c r="N25" s="37"/>
      <c r="O25" s="174">
        <v>2737329.35</v>
      </c>
      <c r="P25" s="174">
        <v>5354896.74</v>
      </c>
      <c r="Q25" s="120">
        <v>-2617567.39</v>
      </c>
      <c r="R25" s="130">
        <v>-0.48881752853370614</v>
      </c>
      <c r="S25" s="177">
        <f>+O25-'CE_Ministeriale comparato'!H23</f>
        <v>0</v>
      </c>
      <c r="T25" s="177">
        <f>+P25-'CE_Ministeriale comparato'!I23</f>
        <v>0</v>
      </c>
      <c r="U25" s="177">
        <f>+Q25-'CE_Ministeriale comparato'!J23</f>
        <v>0</v>
      </c>
      <c r="V25" s="177">
        <f>+R25-'CE_Ministeriale comparato'!K23</f>
        <v>0</v>
      </c>
      <c r="W25" s="177">
        <f>+S25-'CE_Ministeriale comparato'!L23</f>
        <v>0</v>
      </c>
      <c r="X25" s="34"/>
      <c r="Y25" s="50" t="s">
        <v>406</v>
      </c>
      <c r="Z25" s="51" t="s">
        <v>422</v>
      </c>
      <c r="AA25" s="51"/>
      <c r="AB25" s="51"/>
      <c r="AC25" s="52"/>
      <c r="AD25" s="174">
        <v>68165153.99000001</v>
      </c>
      <c r="AE25" s="174">
        <v>66501208.089999996</v>
      </c>
      <c r="AF25" s="120">
        <v>1663945.9000000134</v>
      </c>
      <c r="AG25" s="130">
        <v>2.5021288301230522E-2</v>
      </c>
      <c r="AH25" s="177">
        <f>+AD25-'CE_Ministeriale comparato'!H24</f>
        <v>0</v>
      </c>
      <c r="AI25" s="177">
        <f>+AE25-'CE_Ministeriale comparato'!I24</f>
        <v>0</v>
      </c>
      <c r="AJ25" s="177">
        <f>+AF25-'CE_Ministeriale comparato'!J24</f>
        <v>0</v>
      </c>
      <c r="AK25" s="177">
        <f>+AG25-'CE_Ministeriale comparato'!K24</f>
        <v>0</v>
      </c>
      <c r="AL25" s="177">
        <f>+AH25-'CE_Ministeriale comparato'!L24</f>
        <v>0</v>
      </c>
    </row>
    <row r="26" spans="3:38" ht="15.75" x14ac:dyDescent="0.25">
      <c r="C26" s="161">
        <v>32534</v>
      </c>
      <c r="D26" s="20">
        <v>0</v>
      </c>
      <c r="E26" s="175">
        <f>+'CE-118'!C33</f>
        <v>32534</v>
      </c>
      <c r="F26" s="175">
        <f>+'CE-118'!D33</f>
        <v>0</v>
      </c>
      <c r="G26" s="176">
        <f t="shared" si="0"/>
        <v>0</v>
      </c>
      <c r="H26" s="176">
        <f t="shared" si="1"/>
        <v>0</v>
      </c>
      <c r="I26" s="34"/>
      <c r="J26" s="50" t="s">
        <v>406</v>
      </c>
      <c r="K26" s="51" t="s">
        <v>422</v>
      </c>
      <c r="L26" s="51"/>
      <c r="M26" s="51"/>
      <c r="N26" s="52"/>
      <c r="O26" s="174">
        <v>68165153.99000001</v>
      </c>
      <c r="P26" s="174">
        <v>66501208.089999996</v>
      </c>
      <c r="Q26" s="120">
        <v>1663945.9000000134</v>
      </c>
      <c r="R26" s="130">
        <v>2.5021288301230522E-2</v>
      </c>
      <c r="S26" s="177">
        <f>+O26-'CE_Ministeriale comparato'!H24</f>
        <v>0</v>
      </c>
      <c r="T26" s="177">
        <f>+P26-'CE_Ministeriale comparato'!I24</f>
        <v>0</v>
      </c>
      <c r="U26" s="177">
        <f>+Q26-'CE_Ministeriale comparato'!J24</f>
        <v>0</v>
      </c>
      <c r="V26" s="177">
        <f>+R26-'CE_Ministeriale comparato'!K24</f>
        <v>0</v>
      </c>
      <c r="W26" s="177">
        <f>+S26-'CE_Ministeriale comparato'!L24</f>
        <v>0</v>
      </c>
      <c r="X26" s="38"/>
      <c r="Y26" s="150"/>
      <c r="Z26" s="164"/>
      <c r="AA26" s="184" t="s">
        <v>397</v>
      </c>
      <c r="AB26" s="186" t="s">
        <v>423</v>
      </c>
      <c r="AC26" s="186"/>
      <c r="AD26" s="180">
        <v>53592227.799999997</v>
      </c>
      <c r="AE26" s="181">
        <v>52563157.57</v>
      </c>
      <c r="AF26" s="190">
        <v>1029070.2299999967</v>
      </c>
      <c r="AG26" s="178">
        <v>1.9577785612090594E-2</v>
      </c>
      <c r="AH26" s="177">
        <f>+AD26-'CE_Ministeriale comparato'!H25</f>
        <v>0</v>
      </c>
      <c r="AI26" s="177">
        <f>+AE26-'CE_Ministeriale comparato'!I25</f>
        <v>0</v>
      </c>
      <c r="AJ26" s="177">
        <f>+AF26-'CE_Ministeriale comparato'!J25</f>
        <v>0</v>
      </c>
      <c r="AK26" s="177">
        <f>+AG26-'CE_Ministeriale comparato'!K25</f>
        <v>0</v>
      </c>
      <c r="AL26" s="177">
        <f>+AH26-'CE_Ministeriale comparato'!L25</f>
        <v>0</v>
      </c>
    </row>
    <row r="27" spans="3:38" x14ac:dyDescent="0.25">
      <c r="C27" s="161">
        <v>32534</v>
      </c>
      <c r="D27" s="20">
        <v>0</v>
      </c>
      <c r="E27" s="175">
        <f>+'CE-118'!C34</f>
        <v>32534</v>
      </c>
      <c r="F27" s="175">
        <f>+'CE-118'!D34</f>
        <v>0</v>
      </c>
      <c r="G27" s="176">
        <f t="shared" si="0"/>
        <v>0</v>
      </c>
      <c r="H27" s="176">
        <f t="shared" si="1"/>
        <v>0</v>
      </c>
      <c r="I27" s="38"/>
      <c r="J27" s="150"/>
      <c r="K27" s="164"/>
      <c r="L27" s="184" t="s">
        <v>397</v>
      </c>
      <c r="M27" s="186" t="s">
        <v>423</v>
      </c>
      <c r="N27" s="186"/>
      <c r="O27" s="180">
        <v>53592227.799999997</v>
      </c>
      <c r="P27" s="181">
        <v>52563157.57</v>
      </c>
      <c r="Q27" s="190">
        <v>1029070.2299999967</v>
      </c>
      <c r="R27" s="178">
        <v>1.9577785612090594E-2</v>
      </c>
      <c r="S27" s="177">
        <f>+O27-'CE_Ministeriale comparato'!H25</f>
        <v>0</v>
      </c>
      <c r="T27" s="177">
        <f>+P27-'CE_Ministeriale comparato'!I25</f>
        <v>0</v>
      </c>
      <c r="U27" s="177">
        <f>+Q27-'CE_Ministeriale comparato'!J25</f>
        <v>0</v>
      </c>
      <c r="V27" s="177">
        <f>+R27-'CE_Ministeriale comparato'!K25</f>
        <v>0</v>
      </c>
      <c r="W27" s="177">
        <f>+S27-'CE_Ministeriale comparato'!L25</f>
        <v>0</v>
      </c>
      <c r="X27" s="38"/>
      <c r="Y27" s="152"/>
      <c r="Z27" s="165"/>
      <c r="AA27" s="185"/>
      <c r="AB27" s="187"/>
      <c r="AC27" s="187"/>
      <c r="AD27" s="180"/>
      <c r="AE27" s="183"/>
      <c r="AF27" s="192"/>
      <c r="AG27" s="179" t="s">
        <v>1455</v>
      </c>
      <c r="AH27" s="177">
        <f>+AD27-'CE_Ministeriale comparato'!H26</f>
        <v>0</v>
      </c>
      <c r="AI27" s="177">
        <f>+AE27-'CE_Ministeriale comparato'!I26</f>
        <v>0</v>
      </c>
      <c r="AJ27" s="177">
        <f>+AF27-'CE_Ministeriale comparato'!J26</f>
        <v>0</v>
      </c>
      <c r="AK27" s="177" t="e">
        <f>+AG27-'CE_Ministeriale comparato'!K26</f>
        <v>#VALUE!</v>
      </c>
      <c r="AL27" s="177">
        <f>+AH27-'CE_Ministeriale comparato'!L26</f>
        <v>0</v>
      </c>
    </row>
    <row r="28" spans="3:38" x14ac:dyDescent="0.25">
      <c r="C28" s="161">
        <v>0</v>
      </c>
      <c r="D28" s="20">
        <v>0</v>
      </c>
      <c r="E28" s="175">
        <f>+'CE-118'!C35</f>
        <v>0</v>
      </c>
      <c r="F28" s="175">
        <f>+'CE-118'!D35</f>
        <v>0</v>
      </c>
      <c r="G28" s="176">
        <f t="shared" si="0"/>
        <v>0</v>
      </c>
      <c r="H28" s="176">
        <f t="shared" si="1"/>
        <v>0</v>
      </c>
      <c r="I28" s="38"/>
      <c r="J28" s="152"/>
      <c r="K28" s="165"/>
      <c r="L28" s="185"/>
      <c r="M28" s="187"/>
      <c r="N28" s="187"/>
      <c r="O28" s="180"/>
      <c r="P28" s="183"/>
      <c r="Q28" s="192"/>
      <c r="R28" s="179" t="s">
        <v>1455</v>
      </c>
      <c r="S28" s="177">
        <f>+O28-'CE_Ministeriale comparato'!H26</f>
        <v>0</v>
      </c>
      <c r="T28" s="177">
        <f>+P28-'CE_Ministeriale comparato'!I26</f>
        <v>0</v>
      </c>
      <c r="U28" s="177">
        <f>+Q28-'CE_Ministeriale comparato'!J26</f>
        <v>0</v>
      </c>
      <c r="V28" s="177" t="e">
        <f>+R28-'CE_Ministeriale comparato'!K26</f>
        <v>#VALUE!</v>
      </c>
      <c r="W28" s="177">
        <f>+S28-'CE_Ministeriale comparato'!L26</f>
        <v>0</v>
      </c>
      <c r="X28" s="38"/>
      <c r="Y28" s="151"/>
      <c r="Z28" s="166"/>
      <c r="AA28" s="167" t="s">
        <v>399</v>
      </c>
      <c r="AB28" s="166" t="s">
        <v>424</v>
      </c>
      <c r="AC28" s="171"/>
      <c r="AD28" s="168">
        <v>6080742.0600000005</v>
      </c>
      <c r="AE28" s="168">
        <v>5270845.88</v>
      </c>
      <c r="AF28" s="163">
        <v>809896.18000000063</v>
      </c>
      <c r="AG28" s="131">
        <v>0.15365582649136397</v>
      </c>
      <c r="AH28" s="177">
        <f>+AD28-'CE_Ministeriale comparato'!H27</f>
        <v>0</v>
      </c>
      <c r="AI28" s="177">
        <f>+AE28-'CE_Ministeriale comparato'!I27</f>
        <v>0</v>
      </c>
      <c r="AJ28" s="177">
        <f>+AF28-'CE_Ministeriale comparato'!J27</f>
        <v>0</v>
      </c>
      <c r="AK28" s="177">
        <f>+AG28-'CE_Ministeriale comparato'!K27</f>
        <v>0</v>
      </c>
      <c r="AL28" s="177">
        <f>+AH28-'CE_Ministeriale comparato'!L27</f>
        <v>0</v>
      </c>
    </row>
    <row r="29" spans="3:38" x14ac:dyDescent="0.25">
      <c r="C29" s="161">
        <v>6338340.7599999998</v>
      </c>
      <c r="D29" s="20">
        <v>6222006.9499999993</v>
      </c>
      <c r="E29" s="175">
        <f>+'CE-118'!C36</f>
        <v>6338340.7599999998</v>
      </c>
      <c r="F29" s="175">
        <f>+'CE-118'!D36</f>
        <v>6222006.9499999993</v>
      </c>
      <c r="G29" s="176">
        <f t="shared" si="0"/>
        <v>0</v>
      </c>
      <c r="H29" s="176">
        <f t="shared" si="1"/>
        <v>0</v>
      </c>
      <c r="I29" s="38"/>
      <c r="J29" s="151"/>
      <c r="K29" s="166"/>
      <c r="L29" s="167" t="s">
        <v>399</v>
      </c>
      <c r="M29" s="166" t="s">
        <v>424</v>
      </c>
      <c r="N29" s="171"/>
      <c r="O29" s="168">
        <v>6080742.0600000005</v>
      </c>
      <c r="P29" s="168">
        <v>5270845.88</v>
      </c>
      <c r="Q29" s="163">
        <v>809896.18000000063</v>
      </c>
      <c r="R29" s="131">
        <v>0.15365582649136397</v>
      </c>
      <c r="S29" s="177">
        <f>+O29-'CE_Ministeriale comparato'!H27</f>
        <v>0</v>
      </c>
      <c r="T29" s="177">
        <f>+P29-'CE_Ministeriale comparato'!I27</f>
        <v>0</v>
      </c>
      <c r="U29" s="177">
        <f>+Q29-'CE_Ministeriale comparato'!J27</f>
        <v>0</v>
      </c>
      <c r="V29" s="177">
        <f>+R29-'CE_Ministeriale comparato'!K27</f>
        <v>0</v>
      </c>
      <c r="W29" s="177">
        <f>+S29-'CE_Ministeriale comparato'!L27</f>
        <v>0</v>
      </c>
      <c r="X29" s="38"/>
      <c r="Y29" s="150"/>
      <c r="Z29" s="164"/>
      <c r="AA29" s="184" t="s">
        <v>412</v>
      </c>
      <c r="AB29" s="186" t="s">
        <v>425</v>
      </c>
      <c r="AC29" s="186"/>
      <c r="AD29" s="180">
        <v>8492184.1300000008</v>
      </c>
      <c r="AE29" s="181">
        <v>8667204.6400000006</v>
      </c>
      <c r="AF29" s="190">
        <v>-175020.50999999978</v>
      </c>
      <c r="AG29" s="178">
        <v>-2.0193420747476404E-2</v>
      </c>
      <c r="AH29" s="177">
        <f>+AD29-'CE_Ministeriale comparato'!H28</f>
        <v>0</v>
      </c>
      <c r="AI29" s="177">
        <f>+AE29-'CE_Ministeriale comparato'!I28</f>
        <v>0</v>
      </c>
      <c r="AJ29" s="177">
        <f>+AF29-'CE_Ministeriale comparato'!J28</f>
        <v>0</v>
      </c>
      <c r="AK29" s="177">
        <f>+AG29-'CE_Ministeriale comparato'!K28</f>
        <v>0</v>
      </c>
      <c r="AL29" s="177">
        <f>+AH29-'CE_Ministeriale comparato'!L28</f>
        <v>0</v>
      </c>
    </row>
    <row r="30" spans="3:38" x14ac:dyDescent="0.25">
      <c r="C30" s="161">
        <v>113573.15</v>
      </c>
      <c r="D30" s="20">
        <v>399616.73</v>
      </c>
      <c r="E30" s="175">
        <f>+'CE-118'!C37</f>
        <v>113573.15</v>
      </c>
      <c r="F30" s="175">
        <f>+'CE-118'!D37</f>
        <v>399616.73</v>
      </c>
      <c r="G30" s="176">
        <f t="shared" si="0"/>
        <v>0</v>
      </c>
      <c r="H30" s="176">
        <f t="shared" si="1"/>
        <v>0</v>
      </c>
      <c r="I30" s="38"/>
      <c r="J30" s="150"/>
      <c r="K30" s="164"/>
      <c r="L30" s="184" t="s">
        <v>412</v>
      </c>
      <c r="M30" s="186" t="s">
        <v>425</v>
      </c>
      <c r="N30" s="186"/>
      <c r="O30" s="180">
        <v>8492184.1300000008</v>
      </c>
      <c r="P30" s="181">
        <v>8667204.6400000006</v>
      </c>
      <c r="Q30" s="190">
        <v>-175020.50999999978</v>
      </c>
      <c r="R30" s="178">
        <v>-2.0193420747476404E-2</v>
      </c>
      <c r="S30" s="177">
        <f>+O30-'CE_Ministeriale comparato'!H28</f>
        <v>0</v>
      </c>
      <c r="T30" s="177">
        <f>+P30-'CE_Ministeriale comparato'!I28</f>
        <v>0</v>
      </c>
      <c r="U30" s="177">
        <f>+Q30-'CE_Ministeriale comparato'!J28</f>
        <v>0</v>
      </c>
      <c r="V30" s="177">
        <f>+R30-'CE_Ministeriale comparato'!K28</f>
        <v>0</v>
      </c>
      <c r="W30" s="177">
        <f>+S30-'CE_Ministeriale comparato'!L28</f>
        <v>0</v>
      </c>
      <c r="X30" s="38"/>
      <c r="Y30" s="151"/>
      <c r="Z30" s="166"/>
      <c r="AA30" s="189"/>
      <c r="AB30" s="188"/>
      <c r="AC30" s="188"/>
      <c r="AD30" s="180"/>
      <c r="AE30" s="182"/>
      <c r="AF30" s="191"/>
      <c r="AG30" s="193" t="s">
        <v>1455</v>
      </c>
      <c r="AH30" s="177">
        <f>+AD30-'CE_Ministeriale comparato'!H29</f>
        <v>0</v>
      </c>
      <c r="AI30" s="177">
        <f>+AE30-'CE_Ministeriale comparato'!I29</f>
        <v>0</v>
      </c>
      <c r="AJ30" s="177">
        <f>+AF30-'CE_Ministeriale comparato'!J29</f>
        <v>0</v>
      </c>
      <c r="AK30" s="177" t="e">
        <f>+AG30-'CE_Ministeriale comparato'!K29</f>
        <v>#VALUE!</v>
      </c>
      <c r="AL30" s="177">
        <f>+AH30-'CE_Ministeriale comparato'!L29</f>
        <v>0</v>
      </c>
    </row>
    <row r="31" spans="3:38" x14ac:dyDescent="0.25">
      <c r="C31" s="161">
        <v>1511876.81</v>
      </c>
      <c r="D31" s="20">
        <v>162607.34</v>
      </c>
      <c r="E31" s="175">
        <f>+'CE-118'!C38</f>
        <v>1511876.81</v>
      </c>
      <c r="F31" s="175">
        <f>+'CE-118'!D38</f>
        <v>162607.34</v>
      </c>
      <c r="G31" s="176">
        <f t="shared" si="0"/>
        <v>0</v>
      </c>
      <c r="H31" s="176">
        <f t="shared" si="1"/>
        <v>0</v>
      </c>
      <c r="I31" s="38"/>
      <c r="J31" s="151"/>
      <c r="K31" s="166"/>
      <c r="L31" s="189"/>
      <c r="M31" s="188"/>
      <c r="N31" s="188"/>
      <c r="O31" s="180"/>
      <c r="P31" s="182"/>
      <c r="Q31" s="191"/>
      <c r="R31" s="193" t="s">
        <v>1455</v>
      </c>
      <c r="S31" s="177">
        <f>+O31-'CE_Ministeriale comparato'!H29</f>
        <v>0</v>
      </c>
      <c r="T31" s="177">
        <f>+P31-'CE_Ministeriale comparato'!I29</f>
        <v>0</v>
      </c>
      <c r="U31" s="177">
        <f>+Q31-'CE_Ministeriale comparato'!J29</f>
        <v>0</v>
      </c>
      <c r="V31" s="177" t="e">
        <f>+R31-'CE_Ministeriale comparato'!K29</f>
        <v>#VALUE!</v>
      </c>
      <c r="W31" s="177">
        <f>+S31-'CE_Ministeriale comparato'!L29</f>
        <v>0</v>
      </c>
      <c r="X31" s="38"/>
      <c r="Y31" s="151"/>
      <c r="Z31" s="166"/>
      <c r="AA31" s="185"/>
      <c r="AB31" s="187"/>
      <c r="AC31" s="187"/>
      <c r="AD31" s="180"/>
      <c r="AE31" s="183"/>
      <c r="AF31" s="192"/>
      <c r="AG31" s="179" t="s">
        <v>1455</v>
      </c>
      <c r="AH31" s="177">
        <f>+AD31-'CE_Ministeriale comparato'!H30</f>
        <v>0</v>
      </c>
      <c r="AI31" s="177">
        <f>+AE31-'CE_Ministeriale comparato'!I30</f>
        <v>0</v>
      </c>
      <c r="AJ31" s="177">
        <f>+AF31-'CE_Ministeriale comparato'!J30</f>
        <v>0</v>
      </c>
      <c r="AK31" s="177" t="e">
        <f>+AG31-'CE_Ministeriale comparato'!K30</f>
        <v>#VALUE!</v>
      </c>
      <c r="AL31" s="177">
        <f>+AH31-'CE_Ministeriale comparato'!L30</f>
        <v>0</v>
      </c>
    </row>
    <row r="32" spans="3:38" ht="15.75" x14ac:dyDescent="0.25">
      <c r="C32" s="161">
        <v>463638.93</v>
      </c>
      <c r="D32" s="20">
        <v>0</v>
      </c>
      <c r="E32" s="175">
        <f>+'CE-118'!C39</f>
        <v>463638.93</v>
      </c>
      <c r="F32" s="175">
        <f>+'CE-118'!D39</f>
        <v>0</v>
      </c>
      <c r="G32" s="176">
        <f t="shared" si="0"/>
        <v>0</v>
      </c>
      <c r="H32" s="176">
        <f t="shared" si="1"/>
        <v>0</v>
      </c>
      <c r="I32" s="38"/>
      <c r="J32" s="151"/>
      <c r="K32" s="166"/>
      <c r="L32" s="185"/>
      <c r="M32" s="187"/>
      <c r="N32" s="187"/>
      <c r="O32" s="180"/>
      <c r="P32" s="183"/>
      <c r="Q32" s="192"/>
      <c r="R32" s="179" t="s">
        <v>1455</v>
      </c>
      <c r="S32" s="177">
        <f>+O32-'CE_Ministeriale comparato'!H30</f>
        <v>0</v>
      </c>
      <c r="T32" s="177">
        <f>+P32-'CE_Ministeriale comparato'!I30</f>
        <v>0</v>
      </c>
      <c r="U32" s="177">
        <f>+Q32-'CE_Ministeriale comparato'!J30</f>
        <v>0</v>
      </c>
      <c r="V32" s="177" t="e">
        <f>+R32-'CE_Ministeriale comparato'!K30</f>
        <v>#VALUE!</v>
      </c>
      <c r="W32" s="177">
        <f>+S32-'CE_Ministeriale comparato'!L30</f>
        <v>0</v>
      </c>
      <c r="X32" s="49"/>
      <c r="Y32" s="35" t="s">
        <v>408</v>
      </c>
      <c r="Z32" s="36" t="s">
        <v>426</v>
      </c>
      <c r="AA32" s="36"/>
      <c r="AB32" s="36"/>
      <c r="AC32" s="37"/>
      <c r="AD32" s="174">
        <v>2391432.8899999997</v>
      </c>
      <c r="AE32" s="174">
        <v>1393992.7</v>
      </c>
      <c r="AF32" s="120">
        <v>997440.18999999971</v>
      </c>
      <c r="AG32" s="130">
        <v>0.71552755620599717</v>
      </c>
      <c r="AH32" s="177">
        <f>+AD32-'CE_Ministeriale comparato'!H31</f>
        <v>0</v>
      </c>
      <c r="AI32" s="177">
        <f>+AE32-'CE_Ministeriale comparato'!I31</f>
        <v>0</v>
      </c>
      <c r="AJ32" s="177">
        <f>+AF32-'CE_Ministeriale comparato'!J31</f>
        <v>0</v>
      </c>
      <c r="AK32" s="177">
        <f>+AG32-'CE_Ministeriale comparato'!K31</f>
        <v>0</v>
      </c>
      <c r="AL32" s="177">
        <f>+AH32-'CE_Ministeriale comparato'!L31</f>
        <v>0</v>
      </c>
    </row>
    <row r="33" spans="3:38" ht="15.75" x14ac:dyDescent="0.25">
      <c r="C33" s="161">
        <v>1048237.88</v>
      </c>
      <c r="D33" s="20">
        <v>162607.34</v>
      </c>
      <c r="E33" s="175">
        <f>+'CE-118'!C40</f>
        <v>1048237.88</v>
      </c>
      <c r="F33" s="175">
        <f>+'CE-118'!D40</f>
        <v>162607.34</v>
      </c>
      <c r="G33" s="176">
        <f t="shared" si="0"/>
        <v>0</v>
      </c>
      <c r="H33" s="176">
        <f t="shared" si="1"/>
        <v>0</v>
      </c>
      <c r="I33" s="49"/>
      <c r="J33" s="35" t="s">
        <v>408</v>
      </c>
      <c r="K33" s="36" t="s">
        <v>426</v>
      </c>
      <c r="L33" s="36"/>
      <c r="M33" s="36"/>
      <c r="N33" s="37"/>
      <c r="O33" s="174">
        <v>2391432.8899999997</v>
      </c>
      <c r="P33" s="174">
        <v>1393992.7</v>
      </c>
      <c r="Q33" s="120">
        <v>997440.18999999971</v>
      </c>
      <c r="R33" s="130">
        <v>0.71552755620599717</v>
      </c>
      <c r="S33" s="177">
        <f>+O33-'CE_Ministeriale comparato'!H31</f>
        <v>0</v>
      </c>
      <c r="T33" s="177">
        <f>+P33-'CE_Ministeriale comparato'!I31</f>
        <v>0</v>
      </c>
      <c r="U33" s="177">
        <f>+Q33-'CE_Ministeriale comparato'!J31</f>
        <v>0</v>
      </c>
      <c r="V33" s="177">
        <f>+R33-'CE_Ministeriale comparato'!K31</f>
        <v>0</v>
      </c>
      <c r="W33" s="177">
        <f>+S33-'CE_Ministeriale comparato'!L31</f>
        <v>0</v>
      </c>
      <c r="X33" s="49"/>
      <c r="Y33" s="35" t="s">
        <v>410</v>
      </c>
      <c r="Z33" s="36" t="s">
        <v>427</v>
      </c>
      <c r="AA33" s="36"/>
      <c r="AB33" s="36"/>
      <c r="AC33" s="37"/>
      <c r="AD33" s="174">
        <v>6638297.7000000002</v>
      </c>
      <c r="AE33" s="174">
        <v>5904322.6200000001</v>
      </c>
      <c r="AF33" s="120">
        <v>733975.08000000007</v>
      </c>
      <c r="AG33" s="130">
        <v>0.12431147944283574</v>
      </c>
      <c r="AH33" s="177">
        <f>+AD33-'CE_Ministeriale comparato'!H32</f>
        <v>0</v>
      </c>
      <c r="AI33" s="177">
        <f>+AE33-'CE_Ministeriale comparato'!I32</f>
        <v>0</v>
      </c>
      <c r="AJ33" s="177">
        <f>+AF33-'CE_Ministeriale comparato'!J32</f>
        <v>0</v>
      </c>
      <c r="AK33" s="177">
        <f>+AG33-'CE_Ministeriale comparato'!K32</f>
        <v>0</v>
      </c>
      <c r="AL33" s="177">
        <f>+AH33-'CE_Ministeriale comparato'!L32</f>
        <v>0</v>
      </c>
    </row>
    <row r="34" spans="3:38" ht="15.75" x14ac:dyDescent="0.25">
      <c r="C34" s="161">
        <v>0</v>
      </c>
      <c r="D34" s="20">
        <v>0</v>
      </c>
      <c r="E34" s="175">
        <f>+'CE-118'!C41</f>
        <v>0</v>
      </c>
      <c r="F34" s="175">
        <f>+'CE-118'!D41</f>
        <v>0</v>
      </c>
      <c r="G34" s="176">
        <f t="shared" si="0"/>
        <v>0</v>
      </c>
      <c r="H34" s="176">
        <f t="shared" si="1"/>
        <v>0</v>
      </c>
      <c r="I34" s="49"/>
      <c r="J34" s="35" t="s">
        <v>410</v>
      </c>
      <c r="K34" s="36" t="s">
        <v>427</v>
      </c>
      <c r="L34" s="36"/>
      <c r="M34" s="36"/>
      <c r="N34" s="37"/>
      <c r="O34" s="174">
        <v>6638297.7000000002</v>
      </c>
      <c r="P34" s="174">
        <v>5904322.6200000001</v>
      </c>
      <c r="Q34" s="120">
        <v>733975.08000000007</v>
      </c>
      <c r="R34" s="130">
        <v>0.12431147944283574</v>
      </c>
      <c r="S34" s="177">
        <f>+O34-'CE_Ministeriale comparato'!H32</f>
        <v>0</v>
      </c>
      <c r="T34" s="177">
        <f>+P34-'CE_Ministeriale comparato'!I32</f>
        <v>0</v>
      </c>
      <c r="U34" s="177">
        <f>+Q34-'CE_Ministeriale comparato'!J32</f>
        <v>0</v>
      </c>
      <c r="V34" s="177">
        <f>+R34-'CE_Ministeriale comparato'!K32</f>
        <v>0</v>
      </c>
      <c r="W34" s="177">
        <f>+S34-'CE_Ministeriale comparato'!L32</f>
        <v>0</v>
      </c>
      <c r="X34" s="49"/>
      <c r="Y34" s="50" t="s">
        <v>428</v>
      </c>
      <c r="Z34" s="51" t="s">
        <v>429</v>
      </c>
      <c r="AA34" s="51"/>
      <c r="AB34" s="51"/>
      <c r="AC34" s="52"/>
      <c r="AD34" s="174">
        <v>14349025.449999999</v>
      </c>
      <c r="AE34" s="174">
        <v>14178327.08</v>
      </c>
      <c r="AF34" s="120">
        <v>170698.36999999918</v>
      </c>
      <c r="AG34" s="130">
        <v>1.2039387230725332E-2</v>
      </c>
      <c r="AH34" s="177">
        <f>+AD34-'CE_Ministeriale comparato'!H33</f>
        <v>0</v>
      </c>
      <c r="AI34" s="177">
        <f>+AE34-'CE_Ministeriale comparato'!I33</f>
        <v>0</v>
      </c>
      <c r="AJ34" s="177">
        <f>+AF34-'CE_Ministeriale comparato'!J33</f>
        <v>0</v>
      </c>
      <c r="AK34" s="177">
        <f>+AG34-'CE_Ministeriale comparato'!K33</f>
        <v>0</v>
      </c>
      <c r="AL34" s="177">
        <f>+AH34-'CE_Ministeriale comparato'!L33</f>
        <v>0</v>
      </c>
    </row>
    <row r="35" spans="3:38" ht="15.75" x14ac:dyDescent="0.25">
      <c r="C35" s="161">
        <v>4712890.8</v>
      </c>
      <c r="D35" s="20">
        <v>5659782.8799999999</v>
      </c>
      <c r="E35" s="175">
        <f>+'CE-118'!C42</f>
        <v>4712890.8</v>
      </c>
      <c r="F35" s="175">
        <f>+'CE-118'!D42</f>
        <v>5659782.8799999999</v>
      </c>
      <c r="G35" s="176">
        <f t="shared" si="0"/>
        <v>0</v>
      </c>
      <c r="H35" s="176">
        <f t="shared" si="1"/>
        <v>0</v>
      </c>
      <c r="I35" s="49"/>
      <c r="J35" s="50" t="s">
        <v>428</v>
      </c>
      <c r="K35" s="51" t="s">
        <v>429</v>
      </c>
      <c r="L35" s="51"/>
      <c r="M35" s="51"/>
      <c r="N35" s="52"/>
      <c r="O35" s="174">
        <v>14349025.449999999</v>
      </c>
      <c r="P35" s="174">
        <v>14178327.08</v>
      </c>
      <c r="Q35" s="120">
        <v>170698.36999999918</v>
      </c>
      <c r="R35" s="130">
        <v>1.2039387230725332E-2</v>
      </c>
      <c r="S35" s="177">
        <f>+O35-'CE_Ministeriale comparato'!H33</f>
        <v>0</v>
      </c>
      <c r="T35" s="177">
        <f>+P35-'CE_Ministeriale comparato'!I33</f>
        <v>0</v>
      </c>
      <c r="U35" s="177">
        <f>+Q35-'CE_Ministeriale comparato'!J33</f>
        <v>0</v>
      </c>
      <c r="V35" s="177">
        <f>+R35-'CE_Ministeriale comparato'!K33</f>
        <v>0</v>
      </c>
      <c r="W35" s="177">
        <f>+S35-'CE_Ministeriale comparato'!L33</f>
        <v>0</v>
      </c>
      <c r="X35" s="49"/>
      <c r="Y35" s="35" t="s">
        <v>430</v>
      </c>
      <c r="Z35" s="56" t="s">
        <v>431</v>
      </c>
      <c r="AA35" s="57"/>
      <c r="AB35" s="57"/>
      <c r="AC35" s="58"/>
      <c r="AD35" s="174">
        <v>0</v>
      </c>
      <c r="AE35" s="174">
        <v>0</v>
      </c>
      <c r="AF35" s="120">
        <v>0</v>
      </c>
      <c r="AG35" s="130" t="s">
        <v>1455</v>
      </c>
      <c r="AH35" s="177">
        <f>+AD35-'CE_Ministeriale comparato'!H34</f>
        <v>0</v>
      </c>
      <c r="AI35" s="177">
        <f>+AE35-'CE_Ministeriale comparato'!I34</f>
        <v>0</v>
      </c>
      <c r="AJ35" s="177">
        <f>+AF35-'CE_Ministeriale comparato'!J34</f>
        <v>0</v>
      </c>
      <c r="AK35" s="177" t="e">
        <f>+AG35-'CE_Ministeriale comparato'!K34</f>
        <v>#VALUE!</v>
      </c>
      <c r="AL35" s="177">
        <f>+AH35-'CE_Ministeriale comparato'!L34</f>
        <v>0</v>
      </c>
    </row>
    <row r="36" spans="3:38" ht="15.75" x14ac:dyDescent="0.25">
      <c r="C36" s="161">
        <v>0</v>
      </c>
      <c r="D36" s="20">
        <v>0</v>
      </c>
      <c r="E36" s="175">
        <f>+'CE-118'!C43</f>
        <v>0</v>
      </c>
      <c r="F36" s="175">
        <f>+'CE-118'!D43</f>
        <v>0</v>
      </c>
      <c r="G36" s="176">
        <f t="shared" si="0"/>
        <v>0</v>
      </c>
      <c r="H36" s="176">
        <f t="shared" si="1"/>
        <v>0</v>
      </c>
      <c r="I36" s="49"/>
      <c r="J36" s="35" t="s">
        <v>430</v>
      </c>
      <c r="K36" s="56" t="s">
        <v>431</v>
      </c>
      <c r="L36" s="57"/>
      <c r="M36" s="57"/>
      <c r="N36" s="58"/>
      <c r="O36" s="174">
        <v>0</v>
      </c>
      <c r="P36" s="174">
        <v>0</v>
      </c>
      <c r="Q36" s="120">
        <v>0</v>
      </c>
      <c r="R36" s="130" t="s">
        <v>1455</v>
      </c>
      <c r="S36" s="177">
        <f>+O36-'CE_Ministeriale comparato'!H34</f>
        <v>0</v>
      </c>
      <c r="T36" s="177">
        <f>+P36-'CE_Ministeriale comparato'!I34</f>
        <v>0</v>
      </c>
      <c r="U36" s="177">
        <f>+Q36-'CE_Ministeriale comparato'!J34</f>
        <v>0</v>
      </c>
      <c r="V36" s="177" t="e">
        <f>+R36-'CE_Ministeriale comparato'!K34</f>
        <v>#VALUE!</v>
      </c>
      <c r="W36" s="177">
        <f>+S36-'CE_Ministeriale comparato'!L34</f>
        <v>0</v>
      </c>
      <c r="X36" s="49"/>
      <c r="Y36" s="50" t="s">
        <v>432</v>
      </c>
      <c r="Z36" s="51" t="s">
        <v>433</v>
      </c>
      <c r="AA36" s="51"/>
      <c r="AB36" s="51"/>
      <c r="AC36" s="52"/>
      <c r="AD36" s="174">
        <v>6775530.54</v>
      </c>
      <c r="AE36" s="174">
        <v>5131401.74</v>
      </c>
      <c r="AF36" s="123">
        <v>1644128.7999999998</v>
      </c>
      <c r="AG36" s="133">
        <v>0.32040539472553553</v>
      </c>
      <c r="AH36" s="177">
        <f>+AD36-'CE_Ministeriale comparato'!H35</f>
        <v>0</v>
      </c>
      <c r="AI36" s="177">
        <f>+AE36-'CE_Ministeriale comparato'!I35</f>
        <v>0</v>
      </c>
      <c r="AJ36" s="177">
        <f>+AF36-'CE_Ministeriale comparato'!J35</f>
        <v>0</v>
      </c>
      <c r="AK36" s="177">
        <f>+AG36-'CE_Ministeriale comparato'!K35</f>
        <v>0</v>
      </c>
      <c r="AL36" s="177">
        <f>+AH36-'CE_Ministeriale comparato'!L35</f>
        <v>0</v>
      </c>
    </row>
    <row r="37" spans="3:38" ht="15.75" x14ac:dyDescent="0.25">
      <c r="C37" s="161">
        <v>0</v>
      </c>
      <c r="D37" s="20">
        <v>0</v>
      </c>
      <c r="E37" s="175">
        <f>+'CE-118'!C44</f>
        <v>0</v>
      </c>
      <c r="F37" s="175">
        <f>+'CE-118'!D44</f>
        <v>0</v>
      </c>
      <c r="G37" s="176">
        <f t="shared" si="0"/>
        <v>0</v>
      </c>
      <c r="H37" s="176">
        <f t="shared" si="1"/>
        <v>0</v>
      </c>
      <c r="I37" s="49"/>
      <c r="J37" s="50" t="s">
        <v>432</v>
      </c>
      <c r="K37" s="51" t="s">
        <v>433</v>
      </c>
      <c r="L37" s="51"/>
      <c r="M37" s="51"/>
      <c r="N37" s="52"/>
      <c r="O37" s="174">
        <v>6775530.54</v>
      </c>
      <c r="P37" s="174">
        <v>5131401.74</v>
      </c>
      <c r="Q37" s="123">
        <v>1644128.7999999998</v>
      </c>
      <c r="R37" s="133">
        <v>0.32040539472553553</v>
      </c>
      <c r="S37" s="177">
        <f>+O37-'CE_Ministeriale comparato'!H35</f>
        <v>0</v>
      </c>
      <c r="T37" s="177">
        <f>+P37-'CE_Ministeriale comparato'!I35</f>
        <v>0</v>
      </c>
      <c r="U37" s="177">
        <f>+Q37-'CE_Ministeriale comparato'!J35</f>
        <v>0</v>
      </c>
      <c r="V37" s="177">
        <f>+R37-'CE_Ministeriale comparato'!K35</f>
        <v>0</v>
      </c>
      <c r="W37" s="177">
        <f>+S37-'CE_Ministeriale comparato'!L35</f>
        <v>0</v>
      </c>
      <c r="X37" s="118"/>
      <c r="Y37" s="212" t="s">
        <v>434</v>
      </c>
      <c r="Z37" s="212"/>
      <c r="AA37" s="212"/>
      <c r="AB37" s="212"/>
      <c r="AC37" s="213"/>
      <c r="AD37" s="146">
        <v>606810326.76000011</v>
      </c>
      <c r="AE37" s="146">
        <v>606042920.76000011</v>
      </c>
      <c r="AF37" s="124">
        <v>767406</v>
      </c>
      <c r="AG37" s="134">
        <v>1.2662568503195198E-3</v>
      </c>
      <c r="AH37" s="177">
        <f>+AD37-'CE_Ministeriale comparato'!H36</f>
        <v>0</v>
      </c>
      <c r="AI37" s="177">
        <f>+AE37-'CE_Ministeriale comparato'!I36</f>
        <v>0</v>
      </c>
      <c r="AJ37" s="177">
        <f>+AF37-'CE_Ministeriale comparato'!J36</f>
        <v>0</v>
      </c>
      <c r="AK37" s="177">
        <f>+AG37-'CE_Ministeriale comparato'!K36</f>
        <v>0</v>
      </c>
      <c r="AL37" s="177">
        <f>+AH37-'CE_Ministeriale comparato'!L36</f>
        <v>0</v>
      </c>
    </row>
    <row r="38" spans="3:38" ht="15.75" x14ac:dyDescent="0.25">
      <c r="C38" s="161">
        <v>0</v>
      </c>
      <c r="D38" s="20">
        <v>0</v>
      </c>
      <c r="E38" s="175">
        <f>+'CE-118'!C45</f>
        <v>0</v>
      </c>
      <c r="F38" s="175">
        <f>+'CE-118'!D45</f>
        <v>0</v>
      </c>
      <c r="G38" s="176">
        <f t="shared" si="0"/>
        <v>0</v>
      </c>
      <c r="H38" s="176">
        <f t="shared" si="1"/>
        <v>0</v>
      </c>
      <c r="I38" s="118"/>
      <c r="J38" s="212" t="s">
        <v>434</v>
      </c>
      <c r="K38" s="212"/>
      <c r="L38" s="212"/>
      <c r="M38" s="212"/>
      <c r="N38" s="213"/>
      <c r="O38" s="146">
        <v>606810326.76000011</v>
      </c>
      <c r="P38" s="146">
        <v>606042920.76000011</v>
      </c>
      <c r="Q38" s="124">
        <v>767406</v>
      </c>
      <c r="R38" s="134">
        <v>1.2662568503195198E-3</v>
      </c>
      <c r="S38" s="177">
        <f>+O38-'CE_Ministeriale comparato'!H36</f>
        <v>0</v>
      </c>
      <c r="T38" s="177">
        <f>+P38-'CE_Ministeriale comparato'!I36</f>
        <v>0</v>
      </c>
      <c r="U38" s="177">
        <f>+Q38-'CE_Ministeriale comparato'!J36</f>
        <v>0</v>
      </c>
      <c r="V38" s="177">
        <f>+R38-'CE_Ministeriale comparato'!K36</f>
        <v>0</v>
      </c>
      <c r="W38" s="177">
        <f>+S38-'CE_Ministeriale comparato'!L36</f>
        <v>0</v>
      </c>
      <c r="X38" s="59"/>
      <c r="Y38" s="151"/>
      <c r="Z38" s="166"/>
      <c r="AA38" s="166"/>
      <c r="AB38" s="166"/>
      <c r="AC38" s="171"/>
      <c r="AD38" s="174"/>
      <c r="AE38" s="174"/>
      <c r="AF38" s="169"/>
      <c r="AG38" s="170"/>
      <c r="AH38" s="177">
        <f>+AD38-'CE_Ministeriale comparato'!H37</f>
        <v>0</v>
      </c>
      <c r="AI38" s="177">
        <f>+AE38-'CE_Ministeriale comparato'!I37</f>
        <v>0</v>
      </c>
      <c r="AJ38" s="177">
        <f>+AF38-'CE_Ministeriale comparato'!J37</f>
        <v>0</v>
      </c>
      <c r="AK38" s="177">
        <f>+AG38-'CE_Ministeriale comparato'!K37</f>
        <v>0</v>
      </c>
      <c r="AL38" s="177">
        <f>+AH38-'CE_Ministeriale comparato'!L37</f>
        <v>0</v>
      </c>
    </row>
    <row r="39" spans="3:38" ht="15.75" x14ac:dyDescent="0.25">
      <c r="C39" s="161">
        <v>0</v>
      </c>
      <c r="D39" s="20">
        <v>0</v>
      </c>
      <c r="E39" s="175">
        <f>+'CE-118'!C46</f>
        <v>0</v>
      </c>
      <c r="F39" s="175">
        <f>+'CE-118'!D46</f>
        <v>0</v>
      </c>
      <c r="G39" s="176">
        <f t="shared" si="0"/>
        <v>0</v>
      </c>
      <c r="H39" s="176">
        <f t="shared" si="1"/>
        <v>0</v>
      </c>
      <c r="I39" s="59"/>
      <c r="J39" s="151"/>
      <c r="K39" s="166"/>
      <c r="L39" s="166"/>
      <c r="M39" s="166"/>
      <c r="N39" s="171"/>
      <c r="O39" s="174"/>
      <c r="P39" s="174"/>
      <c r="Q39" s="169"/>
      <c r="R39" s="170"/>
      <c r="S39" s="177">
        <f>+O39-'CE_Ministeriale comparato'!H37</f>
        <v>0</v>
      </c>
      <c r="T39" s="177">
        <f>+P39-'CE_Ministeriale comparato'!I37</f>
        <v>0</v>
      </c>
      <c r="U39" s="177">
        <f>+Q39-'CE_Ministeriale comparato'!J37</f>
        <v>0</v>
      </c>
      <c r="V39" s="177">
        <f>+R39-'CE_Ministeriale comparato'!K37</f>
        <v>0</v>
      </c>
      <c r="W39" s="177">
        <f>+S39-'CE_Ministeriale comparato'!L37</f>
        <v>0</v>
      </c>
      <c r="X39" s="60" t="s">
        <v>435</v>
      </c>
      <c r="Y39" s="61" t="s">
        <v>436</v>
      </c>
      <c r="Z39" s="62"/>
      <c r="AA39" s="62"/>
      <c r="AB39" s="62"/>
      <c r="AC39" s="63"/>
      <c r="AD39" s="174">
        <v>651611193.30999959</v>
      </c>
      <c r="AE39" s="174">
        <v>650397052.61999965</v>
      </c>
      <c r="AF39" s="120">
        <v>1214140.689999938</v>
      </c>
      <c r="AG39" s="130">
        <v>1.8667684380010725E-3</v>
      </c>
      <c r="AH39" s="177">
        <f>+AD39-'CE_Ministeriale comparato'!H38</f>
        <v>0</v>
      </c>
      <c r="AI39" s="177">
        <f>+AE39-'CE_Ministeriale comparato'!I38</f>
        <v>0</v>
      </c>
      <c r="AJ39" s="177">
        <f>+AF39-'CE_Ministeriale comparato'!J38</f>
        <v>0</v>
      </c>
      <c r="AK39" s="177">
        <f>+AG39-'CE_Ministeriale comparato'!K38</f>
        <v>0</v>
      </c>
      <c r="AL39" s="177">
        <f>+AH39-'CE_Ministeriale comparato'!L38</f>
        <v>0</v>
      </c>
    </row>
    <row r="40" spans="3:38" ht="15.75" x14ac:dyDescent="0.25">
      <c r="C40" s="161">
        <v>0</v>
      </c>
      <c r="D40" s="20">
        <v>0</v>
      </c>
      <c r="E40" s="175">
        <f>+'CE-118'!C47</f>
        <v>0</v>
      </c>
      <c r="F40" s="175">
        <f>+'CE-118'!D47</f>
        <v>0</v>
      </c>
      <c r="G40" s="176">
        <f t="shared" si="0"/>
        <v>0</v>
      </c>
      <c r="H40" s="176">
        <f t="shared" si="1"/>
        <v>0</v>
      </c>
      <c r="I40" s="60" t="s">
        <v>435</v>
      </c>
      <c r="J40" s="61" t="s">
        <v>436</v>
      </c>
      <c r="K40" s="62"/>
      <c r="L40" s="62"/>
      <c r="M40" s="62"/>
      <c r="N40" s="63"/>
      <c r="O40" s="174">
        <v>651611193.30999959</v>
      </c>
      <c r="P40" s="174">
        <v>650397052.61999965</v>
      </c>
      <c r="Q40" s="120">
        <v>1214140.689999938</v>
      </c>
      <c r="R40" s="130">
        <v>1.8667684380010725E-3</v>
      </c>
      <c r="S40" s="177">
        <f>+O40-'CE_Ministeriale comparato'!H38</f>
        <v>0</v>
      </c>
      <c r="T40" s="177">
        <f>+P40-'CE_Ministeriale comparato'!I38</f>
        <v>0</v>
      </c>
      <c r="U40" s="177">
        <f>+Q40-'CE_Ministeriale comparato'!J38</f>
        <v>0</v>
      </c>
      <c r="V40" s="177">
        <f>+R40-'CE_Ministeriale comparato'!K38</f>
        <v>0</v>
      </c>
      <c r="W40" s="177">
        <f>+S40-'CE_Ministeriale comparato'!L38</f>
        <v>0</v>
      </c>
      <c r="X40" s="49"/>
      <c r="Y40" s="50" t="s">
        <v>395</v>
      </c>
      <c r="Z40" s="51" t="s">
        <v>437</v>
      </c>
      <c r="AA40" s="172"/>
      <c r="AB40" s="51"/>
      <c r="AC40" s="52"/>
      <c r="AD40" s="174">
        <v>89258079.99000001</v>
      </c>
      <c r="AE40" s="174">
        <v>90450014.939999998</v>
      </c>
      <c r="AF40" s="120">
        <v>-1191934.9499999881</v>
      </c>
      <c r="AG40" s="130">
        <v>-1.3177830327509155E-2</v>
      </c>
      <c r="AH40" s="177">
        <f>+AD40-'CE_Ministeriale comparato'!H39</f>
        <v>0</v>
      </c>
      <c r="AI40" s="177">
        <f>+AE40-'CE_Ministeriale comparato'!I39</f>
        <v>0</v>
      </c>
      <c r="AJ40" s="177">
        <f>+AF40-'CE_Ministeriale comparato'!J39</f>
        <v>0</v>
      </c>
      <c r="AK40" s="177">
        <f>+AG40-'CE_Ministeriale comparato'!K39</f>
        <v>0</v>
      </c>
      <c r="AL40" s="177">
        <f>+AH40-'CE_Ministeriale comparato'!L39</f>
        <v>0</v>
      </c>
    </row>
    <row r="41" spans="3:38" ht="15.75" x14ac:dyDescent="0.25">
      <c r="C41" s="161">
        <v>0</v>
      </c>
      <c r="D41" s="20">
        <v>0</v>
      </c>
      <c r="E41" s="175">
        <f>+'CE-118'!C48</f>
        <v>0</v>
      </c>
      <c r="F41" s="175">
        <f>+'CE-118'!D48</f>
        <v>0</v>
      </c>
      <c r="G41" s="176">
        <f t="shared" si="0"/>
        <v>0</v>
      </c>
      <c r="H41" s="176">
        <f t="shared" si="1"/>
        <v>0</v>
      </c>
      <c r="I41" s="49"/>
      <c r="J41" s="50" t="s">
        <v>395</v>
      </c>
      <c r="K41" s="51" t="s">
        <v>437</v>
      </c>
      <c r="L41" s="172"/>
      <c r="M41" s="51"/>
      <c r="N41" s="52"/>
      <c r="O41" s="174">
        <v>89258079.99000001</v>
      </c>
      <c r="P41" s="174">
        <v>90450014.939999998</v>
      </c>
      <c r="Q41" s="120">
        <v>-1191934.9499999881</v>
      </c>
      <c r="R41" s="130">
        <v>-1.3177830327509155E-2</v>
      </c>
      <c r="S41" s="177">
        <f>+O41-'CE_Ministeriale comparato'!H39</f>
        <v>0</v>
      </c>
      <c r="T41" s="177">
        <f>+P41-'CE_Ministeriale comparato'!I39</f>
        <v>0</v>
      </c>
      <c r="U41" s="177">
        <f>+Q41-'CE_Ministeriale comparato'!J39</f>
        <v>0</v>
      </c>
      <c r="V41" s="177">
        <f>+R41-'CE_Ministeriale comparato'!K39</f>
        <v>0</v>
      </c>
      <c r="W41" s="177">
        <f>+S41-'CE_Ministeriale comparato'!L39</f>
        <v>0</v>
      </c>
      <c r="X41" s="38"/>
      <c r="Y41" s="39"/>
      <c r="Z41" s="40"/>
      <c r="AA41" s="39" t="s">
        <v>397</v>
      </c>
      <c r="AB41" s="40" t="s">
        <v>438</v>
      </c>
      <c r="AC41" s="41"/>
      <c r="AD41" s="168">
        <v>88003697.99000001</v>
      </c>
      <c r="AE41" s="168">
        <v>89084442.230000004</v>
      </c>
      <c r="AF41" s="163">
        <v>-1080744.2399999946</v>
      </c>
      <c r="AG41" s="131">
        <v>-1.2131683298972759E-2</v>
      </c>
      <c r="AH41" s="177">
        <f>+AD41-'CE_Ministeriale comparato'!H40</f>
        <v>0</v>
      </c>
      <c r="AI41" s="177">
        <f>+AE41-'CE_Ministeriale comparato'!I40</f>
        <v>0</v>
      </c>
      <c r="AJ41" s="177">
        <f>+AF41-'CE_Ministeriale comparato'!J40</f>
        <v>0</v>
      </c>
      <c r="AK41" s="177">
        <f>+AG41-'CE_Ministeriale comparato'!K40</f>
        <v>0</v>
      </c>
      <c r="AL41" s="177">
        <f>+AH41-'CE_Ministeriale comparato'!L40</f>
        <v>0</v>
      </c>
    </row>
    <row r="42" spans="3:38" x14ac:dyDescent="0.25">
      <c r="C42" s="161">
        <v>356818.45</v>
      </c>
      <c r="D42" s="20">
        <v>29026.95</v>
      </c>
      <c r="E42" s="175">
        <f>+'CE-118'!C49</f>
        <v>356818.45</v>
      </c>
      <c r="F42" s="175">
        <f>+'CE-118'!D49</f>
        <v>29026.95</v>
      </c>
      <c r="G42" s="176">
        <f t="shared" si="0"/>
        <v>0</v>
      </c>
      <c r="H42" s="176">
        <f t="shared" si="1"/>
        <v>0</v>
      </c>
      <c r="I42" s="38"/>
      <c r="J42" s="39"/>
      <c r="K42" s="40"/>
      <c r="L42" s="39" t="s">
        <v>397</v>
      </c>
      <c r="M42" s="40" t="s">
        <v>438</v>
      </c>
      <c r="N42" s="41"/>
      <c r="O42" s="168">
        <v>88003697.99000001</v>
      </c>
      <c r="P42" s="168">
        <v>89084442.230000004</v>
      </c>
      <c r="Q42" s="163">
        <v>-1080744.2399999946</v>
      </c>
      <c r="R42" s="131">
        <v>-1.2131683298972759E-2</v>
      </c>
      <c r="S42" s="177">
        <f>+O42-'CE_Ministeriale comparato'!H40</f>
        <v>0</v>
      </c>
      <c r="T42" s="177">
        <f>+P42-'CE_Ministeriale comparato'!I40</f>
        <v>0</v>
      </c>
      <c r="U42" s="177">
        <f>+Q42-'CE_Ministeriale comparato'!J40</f>
        <v>0</v>
      </c>
      <c r="V42" s="177">
        <f>+R42-'CE_Ministeriale comparato'!K40</f>
        <v>0</v>
      </c>
      <c r="W42" s="177">
        <f>+S42-'CE_Ministeriale comparato'!L40</f>
        <v>0</v>
      </c>
      <c r="X42" s="38"/>
      <c r="Y42" s="151"/>
      <c r="Z42" s="166"/>
      <c r="AA42" s="151" t="s">
        <v>399</v>
      </c>
      <c r="AB42" s="166" t="s">
        <v>439</v>
      </c>
      <c r="AC42" s="171"/>
      <c r="AD42" s="168">
        <v>1254382.0000000002</v>
      </c>
      <c r="AE42" s="168">
        <v>1365572.71</v>
      </c>
      <c r="AF42" s="163">
        <v>-111190.70999999973</v>
      </c>
      <c r="AG42" s="131">
        <v>-8.1424232621051529E-2</v>
      </c>
      <c r="AH42" s="177">
        <f>+AD42-'CE_Ministeriale comparato'!H41</f>
        <v>0</v>
      </c>
      <c r="AI42" s="177">
        <f>+AE42-'CE_Ministeriale comparato'!I41</f>
        <v>0</v>
      </c>
      <c r="AJ42" s="177">
        <f>+AF42-'CE_Ministeriale comparato'!J41</f>
        <v>0</v>
      </c>
      <c r="AK42" s="177">
        <f>+AG42-'CE_Ministeriale comparato'!K41</f>
        <v>0</v>
      </c>
      <c r="AL42" s="177">
        <f>+AH42-'CE_Ministeriale comparato'!L41</f>
        <v>0</v>
      </c>
    </row>
    <row r="43" spans="3:38" ht="15.75" x14ac:dyDescent="0.25">
      <c r="C43" s="161">
        <v>-4104744.47</v>
      </c>
      <c r="D43" s="20">
        <v>-17251.95</v>
      </c>
      <c r="E43" s="175">
        <f>+'CE-118'!C50</f>
        <v>-4104744.47</v>
      </c>
      <c r="F43" s="175">
        <f>+'CE-118'!D50</f>
        <v>-17251.95</v>
      </c>
      <c r="G43" s="176">
        <f t="shared" si="0"/>
        <v>0</v>
      </c>
      <c r="H43" s="176">
        <f t="shared" si="1"/>
        <v>0</v>
      </c>
      <c r="I43" s="38"/>
      <c r="J43" s="151"/>
      <c r="K43" s="166"/>
      <c r="L43" s="151" t="s">
        <v>399</v>
      </c>
      <c r="M43" s="166" t="s">
        <v>439</v>
      </c>
      <c r="N43" s="171"/>
      <c r="O43" s="168">
        <v>1254382.0000000002</v>
      </c>
      <c r="P43" s="168">
        <v>1365572.71</v>
      </c>
      <c r="Q43" s="163">
        <v>-111190.70999999973</v>
      </c>
      <c r="R43" s="131">
        <v>-8.1424232621051529E-2</v>
      </c>
      <c r="S43" s="177">
        <f>+O43-'CE_Ministeriale comparato'!H41</f>
        <v>0</v>
      </c>
      <c r="T43" s="177">
        <f>+P43-'CE_Ministeriale comparato'!I41</f>
        <v>0</v>
      </c>
      <c r="U43" s="177">
        <f>+Q43-'CE_Ministeriale comparato'!J41</f>
        <v>0</v>
      </c>
      <c r="V43" s="177">
        <f>+R43-'CE_Ministeriale comparato'!K41</f>
        <v>0</v>
      </c>
      <c r="W43" s="177">
        <f>+S43-'CE_Ministeriale comparato'!L41</f>
        <v>0</v>
      </c>
      <c r="X43" s="49"/>
      <c r="Y43" s="35" t="s">
        <v>402</v>
      </c>
      <c r="Z43" s="36" t="s">
        <v>440</v>
      </c>
      <c r="AA43" s="65"/>
      <c r="AB43" s="36"/>
      <c r="AC43" s="37"/>
      <c r="AD43" s="174">
        <v>293538371.55999994</v>
      </c>
      <c r="AE43" s="174">
        <v>289976818.35999995</v>
      </c>
      <c r="AF43" s="120">
        <v>3561553.1999999881</v>
      </c>
      <c r="AG43" s="130">
        <v>1.2282199729422497E-2</v>
      </c>
      <c r="AH43" s="177">
        <f>+AD43-'CE_Ministeriale comparato'!H42</f>
        <v>0</v>
      </c>
      <c r="AI43" s="177">
        <f>+AE43-'CE_Ministeriale comparato'!I42</f>
        <v>0</v>
      </c>
      <c r="AJ43" s="177">
        <f>+AF43-'CE_Ministeriale comparato'!J42</f>
        <v>0</v>
      </c>
      <c r="AK43" s="177">
        <f>+AG43-'CE_Ministeriale comparato'!K42</f>
        <v>0</v>
      </c>
      <c r="AL43" s="177">
        <f>+AH43-'CE_Ministeriale comparato'!L42</f>
        <v>0</v>
      </c>
    </row>
    <row r="44" spans="3:38" ht="15.75" x14ac:dyDescent="0.25">
      <c r="C44" s="161">
        <v>-4093477.7</v>
      </c>
      <c r="D44" s="20">
        <v>0</v>
      </c>
      <c r="E44" s="175">
        <f>+'CE-118'!C51</f>
        <v>-4093477.7</v>
      </c>
      <c r="F44" s="175">
        <f>+'CE-118'!D51</f>
        <v>0</v>
      </c>
      <c r="G44" s="176">
        <f t="shared" si="0"/>
        <v>0</v>
      </c>
      <c r="H44" s="176">
        <f t="shared" si="1"/>
        <v>0</v>
      </c>
      <c r="I44" s="49"/>
      <c r="J44" s="35" t="s">
        <v>402</v>
      </c>
      <c r="K44" s="36" t="s">
        <v>440</v>
      </c>
      <c r="L44" s="65"/>
      <c r="M44" s="36"/>
      <c r="N44" s="37"/>
      <c r="O44" s="174">
        <v>293538371.55999994</v>
      </c>
      <c r="P44" s="174">
        <v>289976818.35999995</v>
      </c>
      <c r="Q44" s="120">
        <v>3561553.1999999881</v>
      </c>
      <c r="R44" s="130">
        <v>1.2282199729422497E-2</v>
      </c>
      <c r="S44" s="177">
        <f>+O44-'CE_Ministeriale comparato'!H42</f>
        <v>0</v>
      </c>
      <c r="T44" s="177">
        <f>+P44-'CE_Ministeriale comparato'!I42</f>
        <v>0</v>
      </c>
      <c r="U44" s="177">
        <f>+Q44-'CE_Ministeriale comparato'!J42</f>
        <v>0</v>
      </c>
      <c r="V44" s="177">
        <f>+R44-'CE_Ministeriale comparato'!K42</f>
        <v>0</v>
      </c>
      <c r="W44" s="177">
        <f>+S44-'CE_Ministeriale comparato'!L42</f>
        <v>0</v>
      </c>
      <c r="X44" s="59"/>
      <c r="Y44" s="151"/>
      <c r="Z44" s="166"/>
      <c r="AA44" s="151" t="s">
        <v>397</v>
      </c>
      <c r="AB44" s="166" t="s">
        <v>441</v>
      </c>
      <c r="AC44" s="171"/>
      <c r="AD44" s="168">
        <v>28249801.329999998</v>
      </c>
      <c r="AE44" s="168">
        <v>29886426.729999997</v>
      </c>
      <c r="AF44" s="163">
        <v>-1636625.3999999985</v>
      </c>
      <c r="AG44" s="131">
        <v>-5.4761494734235118E-2</v>
      </c>
      <c r="AH44" s="177">
        <f>+AD44-'CE_Ministeriale comparato'!H43</f>
        <v>0</v>
      </c>
      <c r="AI44" s="177">
        <f>+AE44-'CE_Ministeriale comparato'!I43</f>
        <v>0</v>
      </c>
      <c r="AJ44" s="177">
        <f>+AF44-'CE_Ministeriale comparato'!J43</f>
        <v>0</v>
      </c>
      <c r="AK44" s="177">
        <f>+AG44-'CE_Ministeriale comparato'!K43</f>
        <v>0</v>
      </c>
      <c r="AL44" s="177">
        <f>+AH44-'CE_Ministeriale comparato'!L43</f>
        <v>0</v>
      </c>
    </row>
    <row r="45" spans="3:38" x14ac:dyDescent="0.25">
      <c r="C45" s="161">
        <v>-11266.77</v>
      </c>
      <c r="D45" s="20">
        <v>-17251.95</v>
      </c>
      <c r="E45" s="175">
        <f>+'CE-118'!C52</f>
        <v>-11266.77</v>
      </c>
      <c r="F45" s="175">
        <f>+'CE-118'!D52</f>
        <v>-17251.95</v>
      </c>
      <c r="G45" s="176">
        <f t="shared" si="0"/>
        <v>0</v>
      </c>
      <c r="H45" s="176">
        <f t="shared" si="1"/>
        <v>0</v>
      </c>
      <c r="I45" s="59"/>
      <c r="J45" s="151"/>
      <c r="K45" s="166"/>
      <c r="L45" s="151" t="s">
        <v>397</v>
      </c>
      <c r="M45" s="166" t="s">
        <v>441</v>
      </c>
      <c r="N45" s="171"/>
      <c r="O45" s="168">
        <v>28249801.329999998</v>
      </c>
      <c r="P45" s="168">
        <v>29886426.729999997</v>
      </c>
      <c r="Q45" s="163">
        <v>-1636625.3999999985</v>
      </c>
      <c r="R45" s="131">
        <v>-5.4761494734235118E-2</v>
      </c>
      <c r="S45" s="177">
        <f>+O45-'CE_Ministeriale comparato'!H43</f>
        <v>0</v>
      </c>
      <c r="T45" s="177">
        <f>+P45-'CE_Ministeriale comparato'!I43</f>
        <v>0</v>
      </c>
      <c r="U45" s="177">
        <f>+Q45-'CE_Ministeriale comparato'!J43</f>
        <v>0</v>
      </c>
      <c r="V45" s="177">
        <f>+R45-'CE_Ministeriale comparato'!K43</f>
        <v>0</v>
      </c>
      <c r="W45" s="177">
        <f>+S45-'CE_Ministeriale comparato'!L43</f>
        <v>0</v>
      </c>
      <c r="X45" s="59"/>
      <c r="Y45" s="39"/>
      <c r="Z45" s="40"/>
      <c r="AA45" s="39" t="s">
        <v>399</v>
      </c>
      <c r="AB45" s="40" t="s">
        <v>442</v>
      </c>
      <c r="AC45" s="41"/>
      <c r="AD45" s="168">
        <v>27369246.600000001</v>
      </c>
      <c r="AE45" s="168">
        <v>27354869.73</v>
      </c>
      <c r="AF45" s="163">
        <v>14376.870000001043</v>
      </c>
      <c r="AG45" s="131">
        <v>5.2556894410043468E-4</v>
      </c>
      <c r="AH45" s="177">
        <f>+AD45-'CE_Ministeriale comparato'!H44</f>
        <v>0</v>
      </c>
      <c r="AI45" s="177">
        <f>+AE45-'CE_Ministeriale comparato'!I44</f>
        <v>0</v>
      </c>
      <c r="AJ45" s="177">
        <f>+AF45-'CE_Ministeriale comparato'!J44</f>
        <v>0</v>
      </c>
      <c r="AK45" s="177">
        <f>+AG45-'CE_Ministeriale comparato'!K44</f>
        <v>0</v>
      </c>
      <c r="AL45" s="177">
        <f>+AH45-'CE_Ministeriale comparato'!L44</f>
        <v>0</v>
      </c>
    </row>
    <row r="46" spans="3:38" x14ac:dyDescent="0.25">
      <c r="C46" s="161">
        <v>5354896.74</v>
      </c>
      <c r="D46" s="20">
        <v>2737329.35</v>
      </c>
      <c r="E46" s="175">
        <f>+'CE-118'!C53</f>
        <v>5354896.74</v>
      </c>
      <c r="F46" s="175">
        <f>+'CE-118'!D53</f>
        <v>2737329.35</v>
      </c>
      <c r="G46" s="176">
        <f t="shared" si="0"/>
        <v>0</v>
      </c>
      <c r="H46" s="176">
        <f t="shared" si="1"/>
        <v>0</v>
      </c>
      <c r="I46" s="59"/>
      <c r="J46" s="39"/>
      <c r="K46" s="40"/>
      <c r="L46" s="39" t="s">
        <v>399</v>
      </c>
      <c r="M46" s="40" t="s">
        <v>442</v>
      </c>
      <c r="N46" s="41"/>
      <c r="O46" s="168">
        <v>27369246.600000001</v>
      </c>
      <c r="P46" s="168">
        <v>27354869.73</v>
      </c>
      <c r="Q46" s="163">
        <v>14376.870000001043</v>
      </c>
      <c r="R46" s="131">
        <v>5.2556894410043468E-4</v>
      </c>
      <c r="S46" s="177">
        <f>+O46-'CE_Ministeriale comparato'!H44</f>
        <v>0</v>
      </c>
      <c r="T46" s="177">
        <f>+P46-'CE_Ministeriale comparato'!I44</f>
        <v>0</v>
      </c>
      <c r="U46" s="177">
        <f>+Q46-'CE_Ministeriale comparato'!J44</f>
        <v>0</v>
      </c>
      <c r="V46" s="177">
        <f>+R46-'CE_Ministeriale comparato'!K44</f>
        <v>0</v>
      </c>
      <c r="W46" s="177">
        <f>+S46-'CE_Ministeriale comparato'!L44</f>
        <v>0</v>
      </c>
      <c r="X46" s="59"/>
      <c r="Y46" s="151"/>
      <c r="Z46" s="66"/>
      <c r="AA46" s="151" t="s">
        <v>412</v>
      </c>
      <c r="AB46" s="166" t="s">
        <v>443</v>
      </c>
      <c r="AC46" s="171"/>
      <c r="AD46" s="168">
        <v>40359493.450000003</v>
      </c>
      <c r="AE46" s="168">
        <v>38546671.75</v>
      </c>
      <c r="AF46" s="163">
        <v>1812821.700000003</v>
      </c>
      <c r="AG46" s="131">
        <v>4.7029266541021221E-2</v>
      </c>
      <c r="AH46" s="177">
        <f>+AD46-'CE_Ministeriale comparato'!H45</f>
        <v>0</v>
      </c>
      <c r="AI46" s="177">
        <f>+AE46-'CE_Ministeriale comparato'!I45</f>
        <v>0</v>
      </c>
      <c r="AJ46" s="177">
        <f>+AF46-'CE_Ministeriale comparato'!J45</f>
        <v>0</v>
      </c>
      <c r="AK46" s="177">
        <f>+AG46-'CE_Ministeriale comparato'!K45</f>
        <v>0</v>
      </c>
      <c r="AL46" s="177">
        <f>+AH46-'CE_Ministeriale comparato'!L45</f>
        <v>0</v>
      </c>
    </row>
    <row r="47" spans="3:38" x14ac:dyDescent="0.25">
      <c r="C47" s="161">
        <v>4021036.26</v>
      </c>
      <c r="D47" s="20">
        <v>113270.22</v>
      </c>
      <c r="E47" s="175">
        <f>+'CE-118'!C54</f>
        <v>4021036.26</v>
      </c>
      <c r="F47" s="175">
        <f>+'CE-118'!D54</f>
        <v>113270.22</v>
      </c>
      <c r="G47" s="176">
        <f t="shared" si="0"/>
        <v>0</v>
      </c>
      <c r="H47" s="176">
        <f t="shared" si="1"/>
        <v>0</v>
      </c>
      <c r="I47" s="59"/>
      <c r="J47" s="151"/>
      <c r="K47" s="66"/>
      <c r="L47" s="151" t="s">
        <v>412</v>
      </c>
      <c r="M47" s="166" t="s">
        <v>443</v>
      </c>
      <c r="N47" s="171"/>
      <c r="O47" s="168">
        <v>40359493.450000003</v>
      </c>
      <c r="P47" s="168">
        <v>38546671.75</v>
      </c>
      <c r="Q47" s="163">
        <v>1812821.700000003</v>
      </c>
      <c r="R47" s="131">
        <v>4.7029266541021221E-2</v>
      </c>
      <c r="S47" s="177">
        <f>+O47-'CE_Ministeriale comparato'!H45</f>
        <v>0</v>
      </c>
      <c r="T47" s="177">
        <f>+P47-'CE_Ministeriale comparato'!I45</f>
        <v>0</v>
      </c>
      <c r="U47" s="177">
        <f>+Q47-'CE_Ministeriale comparato'!J45</f>
        <v>0</v>
      </c>
      <c r="V47" s="177">
        <f>+R47-'CE_Ministeriale comparato'!K45</f>
        <v>0</v>
      </c>
      <c r="W47" s="177">
        <f>+S47-'CE_Ministeriale comparato'!L45</f>
        <v>0</v>
      </c>
      <c r="X47" s="59"/>
      <c r="Y47" s="39"/>
      <c r="Z47" s="67"/>
      <c r="AA47" s="39" t="s">
        <v>418</v>
      </c>
      <c r="AB47" s="40" t="s">
        <v>444</v>
      </c>
      <c r="AC47" s="41"/>
      <c r="AD47" s="168">
        <v>269666.92</v>
      </c>
      <c r="AE47" s="168">
        <v>288633.96000000002</v>
      </c>
      <c r="AF47" s="163">
        <v>-18967.040000000037</v>
      </c>
      <c r="AG47" s="131">
        <v>-6.5713126757502946E-2</v>
      </c>
      <c r="AH47" s="177">
        <f>+AD47-'CE_Ministeriale comparato'!H46</f>
        <v>0</v>
      </c>
      <c r="AI47" s="177">
        <f>+AE47-'CE_Ministeriale comparato'!I46</f>
        <v>0</v>
      </c>
      <c r="AJ47" s="177">
        <f>+AF47-'CE_Ministeriale comparato'!J46</f>
        <v>0</v>
      </c>
      <c r="AK47" s="177">
        <f>+AG47-'CE_Ministeriale comparato'!K46</f>
        <v>0</v>
      </c>
      <c r="AL47" s="177">
        <f>+AH47-'CE_Ministeriale comparato'!L46</f>
        <v>0</v>
      </c>
    </row>
    <row r="48" spans="3:38" x14ac:dyDescent="0.25">
      <c r="C48" s="161">
        <v>483417.35</v>
      </c>
      <c r="D48" s="20">
        <v>2074958.42</v>
      </c>
      <c r="E48" s="175">
        <f>+'CE-118'!C55</f>
        <v>483417.35</v>
      </c>
      <c r="F48" s="175">
        <f>+'CE-118'!D55</f>
        <v>2074958.42</v>
      </c>
      <c r="G48" s="176">
        <f t="shared" si="0"/>
        <v>0</v>
      </c>
      <c r="H48" s="176">
        <f t="shared" si="1"/>
        <v>0</v>
      </c>
      <c r="I48" s="59"/>
      <c r="J48" s="39"/>
      <c r="K48" s="67"/>
      <c r="L48" s="39" t="s">
        <v>418</v>
      </c>
      <c r="M48" s="40" t="s">
        <v>444</v>
      </c>
      <c r="N48" s="41"/>
      <c r="O48" s="168">
        <v>269666.92</v>
      </c>
      <c r="P48" s="168">
        <v>288633.96000000002</v>
      </c>
      <c r="Q48" s="163">
        <v>-18967.040000000037</v>
      </c>
      <c r="R48" s="131">
        <v>-6.5713126757502946E-2</v>
      </c>
      <c r="S48" s="177">
        <f>+O48-'CE_Ministeriale comparato'!H46</f>
        <v>0</v>
      </c>
      <c r="T48" s="177">
        <f>+P48-'CE_Ministeriale comparato'!I46</f>
        <v>0</v>
      </c>
      <c r="U48" s="177">
        <f>+Q48-'CE_Ministeriale comparato'!J46</f>
        <v>0</v>
      </c>
      <c r="V48" s="177">
        <f>+R48-'CE_Ministeriale comparato'!K46</f>
        <v>0</v>
      </c>
      <c r="W48" s="177">
        <f>+S48-'CE_Ministeriale comparato'!L46</f>
        <v>0</v>
      </c>
      <c r="X48" s="59"/>
      <c r="Y48" s="151"/>
      <c r="Z48" s="66"/>
      <c r="AA48" s="151" t="s">
        <v>445</v>
      </c>
      <c r="AB48" s="166" t="s">
        <v>446</v>
      </c>
      <c r="AC48" s="171"/>
      <c r="AD48" s="168">
        <v>1600351.94</v>
      </c>
      <c r="AE48" s="168">
        <v>1955535.4200000002</v>
      </c>
      <c r="AF48" s="163">
        <v>-355183.48000000021</v>
      </c>
      <c r="AG48" s="131">
        <v>-0.18162978607669514</v>
      </c>
      <c r="AH48" s="177">
        <f>+AD48-'CE_Ministeriale comparato'!H47</f>
        <v>0</v>
      </c>
      <c r="AI48" s="177">
        <f>+AE48-'CE_Ministeriale comparato'!I47</f>
        <v>0</v>
      </c>
      <c r="AJ48" s="177">
        <f>+AF48-'CE_Ministeriale comparato'!J47</f>
        <v>0</v>
      </c>
      <c r="AK48" s="177">
        <f>+AG48-'CE_Ministeriale comparato'!K47</f>
        <v>0</v>
      </c>
      <c r="AL48" s="177">
        <f>+AH48-'CE_Ministeriale comparato'!L47</f>
        <v>0</v>
      </c>
    </row>
    <row r="49" spans="3:38" x14ac:dyDescent="0.25">
      <c r="C49" s="161">
        <v>747275.77</v>
      </c>
      <c r="D49" s="20">
        <v>394725.79</v>
      </c>
      <c r="E49" s="175">
        <f>+'CE-118'!C56</f>
        <v>747275.77</v>
      </c>
      <c r="F49" s="175">
        <f>+'CE-118'!D56</f>
        <v>394725.79</v>
      </c>
      <c r="G49" s="176">
        <f t="shared" si="0"/>
        <v>0</v>
      </c>
      <c r="H49" s="176">
        <f t="shared" si="1"/>
        <v>0</v>
      </c>
      <c r="I49" s="59"/>
      <c r="J49" s="151"/>
      <c r="K49" s="66"/>
      <c r="L49" s="151" t="s">
        <v>445</v>
      </c>
      <c r="M49" s="166" t="s">
        <v>446</v>
      </c>
      <c r="N49" s="171"/>
      <c r="O49" s="168">
        <v>1600351.94</v>
      </c>
      <c r="P49" s="168">
        <v>1955535.4200000002</v>
      </c>
      <c r="Q49" s="163">
        <v>-355183.48000000021</v>
      </c>
      <c r="R49" s="131">
        <v>-0.18162978607669514</v>
      </c>
      <c r="S49" s="177">
        <f>+O49-'CE_Ministeriale comparato'!H47</f>
        <v>0</v>
      </c>
      <c r="T49" s="177">
        <f>+P49-'CE_Ministeriale comparato'!I47</f>
        <v>0</v>
      </c>
      <c r="U49" s="177">
        <f>+Q49-'CE_Ministeriale comparato'!J47</f>
        <v>0</v>
      </c>
      <c r="V49" s="177">
        <f>+R49-'CE_Ministeriale comparato'!K47</f>
        <v>0</v>
      </c>
      <c r="W49" s="177">
        <f>+S49-'CE_Ministeriale comparato'!L47</f>
        <v>0</v>
      </c>
      <c r="X49" s="59"/>
      <c r="Y49" s="39"/>
      <c r="Z49" s="67"/>
      <c r="AA49" s="39" t="s">
        <v>447</v>
      </c>
      <c r="AB49" s="40" t="s">
        <v>448</v>
      </c>
      <c r="AC49" s="41"/>
      <c r="AD49" s="168">
        <v>1056326.07</v>
      </c>
      <c r="AE49" s="168">
        <v>1105790.3799999999</v>
      </c>
      <c r="AF49" s="163">
        <v>-49464.309999999823</v>
      </c>
      <c r="AG49" s="131">
        <v>-4.4732085659851581E-2</v>
      </c>
      <c r="AH49" s="177">
        <f>+AD49-'CE_Ministeriale comparato'!H48</f>
        <v>0</v>
      </c>
      <c r="AI49" s="177">
        <f>+AE49-'CE_Ministeriale comparato'!I48</f>
        <v>0</v>
      </c>
      <c r="AJ49" s="177">
        <f>+AF49-'CE_Ministeriale comparato'!J48</f>
        <v>0</v>
      </c>
      <c r="AK49" s="177">
        <f>+AG49-'CE_Ministeriale comparato'!K48</f>
        <v>0</v>
      </c>
      <c r="AL49" s="177">
        <f>+AH49-'CE_Ministeriale comparato'!L48</f>
        <v>0</v>
      </c>
    </row>
    <row r="50" spans="3:38" x14ac:dyDescent="0.25">
      <c r="C50" s="161">
        <v>578344.62</v>
      </c>
      <c r="D50" s="20">
        <v>391681.99</v>
      </c>
      <c r="E50" s="175">
        <f>+'CE-118'!C57</f>
        <v>578344.62</v>
      </c>
      <c r="F50" s="175">
        <f>+'CE-118'!D57</f>
        <v>391681.99</v>
      </c>
      <c r="G50" s="176">
        <f t="shared" si="0"/>
        <v>0</v>
      </c>
      <c r="H50" s="176">
        <f t="shared" si="1"/>
        <v>0</v>
      </c>
      <c r="I50" s="59"/>
      <c r="J50" s="39"/>
      <c r="K50" s="67"/>
      <c r="L50" s="39" t="s">
        <v>447</v>
      </c>
      <c r="M50" s="40" t="s">
        <v>448</v>
      </c>
      <c r="N50" s="41"/>
      <c r="O50" s="168">
        <v>1056326.07</v>
      </c>
      <c r="P50" s="168">
        <v>1105790.3799999999</v>
      </c>
      <c r="Q50" s="163">
        <v>-49464.309999999823</v>
      </c>
      <c r="R50" s="131">
        <v>-4.4732085659851581E-2</v>
      </c>
      <c r="S50" s="177">
        <f>+O50-'CE_Ministeriale comparato'!H48</f>
        <v>0</v>
      </c>
      <c r="T50" s="177">
        <f>+P50-'CE_Ministeriale comparato'!I48</f>
        <v>0</v>
      </c>
      <c r="U50" s="177">
        <f>+Q50-'CE_Ministeriale comparato'!J48</f>
        <v>0</v>
      </c>
      <c r="V50" s="177">
        <f>+R50-'CE_Ministeriale comparato'!K48</f>
        <v>0</v>
      </c>
      <c r="W50" s="177">
        <f>+S50-'CE_Ministeriale comparato'!L48</f>
        <v>0</v>
      </c>
      <c r="X50" s="59"/>
      <c r="Y50" s="151"/>
      <c r="Z50" s="66"/>
      <c r="AA50" s="151" t="s">
        <v>449</v>
      </c>
      <c r="AB50" s="166" t="s">
        <v>530</v>
      </c>
      <c r="AC50" s="171"/>
      <c r="AD50" s="168">
        <v>93645933.210000008</v>
      </c>
      <c r="AE50" s="168">
        <v>90866454.200000003</v>
      </c>
      <c r="AF50" s="163">
        <v>2779479.0100000054</v>
      </c>
      <c r="AG50" s="131">
        <v>3.0588615286806307E-2</v>
      </c>
      <c r="AH50" s="177">
        <f>+AD50-'CE_Ministeriale comparato'!H49</f>
        <v>0</v>
      </c>
      <c r="AI50" s="177">
        <f>+AE50-'CE_Ministeriale comparato'!I49</f>
        <v>0</v>
      </c>
      <c r="AJ50" s="177">
        <f>+AF50-'CE_Ministeriale comparato'!J49</f>
        <v>0</v>
      </c>
      <c r="AK50" s="177">
        <f>+AG50-'CE_Ministeriale comparato'!K49</f>
        <v>0</v>
      </c>
      <c r="AL50" s="177">
        <f>+AH50-'CE_Ministeriale comparato'!L49</f>
        <v>0</v>
      </c>
    </row>
    <row r="51" spans="3:38" x14ac:dyDescent="0.25">
      <c r="C51" s="161">
        <v>168931.15</v>
      </c>
      <c r="D51" s="20">
        <v>3043.8</v>
      </c>
      <c r="E51" s="175">
        <f>+'CE-118'!C58</f>
        <v>168931.15</v>
      </c>
      <c r="F51" s="175">
        <f>+'CE-118'!D58</f>
        <v>3043.8</v>
      </c>
      <c r="G51" s="176">
        <f t="shared" si="0"/>
        <v>0</v>
      </c>
      <c r="H51" s="176">
        <f t="shared" si="1"/>
        <v>0</v>
      </c>
      <c r="I51" s="59"/>
      <c r="J51" s="151"/>
      <c r="K51" s="66"/>
      <c r="L51" s="151" t="s">
        <v>449</v>
      </c>
      <c r="M51" s="166" t="s">
        <v>530</v>
      </c>
      <c r="N51" s="171"/>
      <c r="O51" s="168">
        <v>93645933.210000008</v>
      </c>
      <c r="P51" s="168">
        <v>90866454.200000003</v>
      </c>
      <c r="Q51" s="163">
        <v>2779479.0100000054</v>
      </c>
      <c r="R51" s="131">
        <v>3.0588615286806307E-2</v>
      </c>
      <c r="S51" s="177">
        <f>+O51-'CE_Ministeriale comparato'!H49</f>
        <v>0</v>
      </c>
      <c r="T51" s="177">
        <f>+P51-'CE_Ministeriale comparato'!I49</f>
        <v>0</v>
      </c>
      <c r="U51" s="177">
        <f>+Q51-'CE_Ministeriale comparato'!J49</f>
        <v>0</v>
      </c>
      <c r="V51" s="177">
        <f>+R51-'CE_Ministeriale comparato'!K49</f>
        <v>0</v>
      </c>
      <c r="W51" s="177">
        <f>+S51-'CE_Ministeriale comparato'!L49</f>
        <v>0</v>
      </c>
      <c r="X51" s="59"/>
      <c r="Y51" s="39"/>
      <c r="Z51" s="67"/>
      <c r="AA51" s="39" t="s">
        <v>450</v>
      </c>
      <c r="AB51" s="40" t="s">
        <v>451</v>
      </c>
      <c r="AC51" s="41"/>
      <c r="AD51" s="168">
        <v>1766709.94</v>
      </c>
      <c r="AE51" s="168">
        <v>1558492.65</v>
      </c>
      <c r="AF51" s="163">
        <v>208217.29000000004</v>
      </c>
      <c r="AG51" s="131">
        <v>0.13360171445146055</v>
      </c>
      <c r="AH51" s="177">
        <f>+AD51-'CE_Ministeriale comparato'!H50</f>
        <v>0</v>
      </c>
      <c r="AI51" s="177">
        <f>+AE51-'CE_Ministeriale comparato'!I50</f>
        <v>0</v>
      </c>
      <c r="AJ51" s="177">
        <f>+AF51-'CE_Ministeriale comparato'!J50</f>
        <v>0</v>
      </c>
      <c r="AK51" s="177">
        <f>+AG51-'CE_Ministeriale comparato'!K50</f>
        <v>0</v>
      </c>
      <c r="AL51" s="177">
        <f>+AH51-'CE_Ministeriale comparato'!L50</f>
        <v>0</v>
      </c>
    </row>
    <row r="52" spans="3:38" x14ac:dyDescent="0.25">
      <c r="C52" s="161">
        <v>0</v>
      </c>
      <c r="D52" s="20">
        <v>0</v>
      </c>
      <c r="E52" s="175">
        <f>+'CE-118'!C59</f>
        <v>0</v>
      </c>
      <c r="F52" s="175">
        <f>+'CE-118'!D59</f>
        <v>0</v>
      </c>
      <c r="G52" s="176">
        <f t="shared" si="0"/>
        <v>0</v>
      </c>
      <c r="H52" s="176">
        <f t="shared" si="1"/>
        <v>0</v>
      </c>
      <c r="I52" s="59"/>
      <c r="J52" s="39"/>
      <c r="K52" s="67"/>
      <c r="L52" s="39" t="s">
        <v>450</v>
      </c>
      <c r="M52" s="40" t="s">
        <v>451</v>
      </c>
      <c r="N52" s="41"/>
      <c r="O52" s="168">
        <v>1766709.94</v>
      </c>
      <c r="P52" s="168">
        <v>1558492.65</v>
      </c>
      <c r="Q52" s="163">
        <v>208217.29000000004</v>
      </c>
      <c r="R52" s="131">
        <v>0.13360171445146055</v>
      </c>
      <c r="S52" s="177">
        <f>+O52-'CE_Ministeriale comparato'!H50</f>
        <v>0</v>
      </c>
      <c r="T52" s="177">
        <f>+P52-'CE_Ministeriale comparato'!I50</f>
        <v>0</v>
      </c>
      <c r="U52" s="177">
        <f>+Q52-'CE_Ministeriale comparato'!J50</f>
        <v>0</v>
      </c>
      <c r="V52" s="177">
        <f>+R52-'CE_Ministeriale comparato'!K50</f>
        <v>0</v>
      </c>
      <c r="W52" s="177">
        <f>+S52-'CE_Ministeriale comparato'!L50</f>
        <v>0</v>
      </c>
      <c r="X52" s="59"/>
      <c r="Y52" s="151"/>
      <c r="Z52" s="66"/>
      <c r="AA52" s="151" t="s">
        <v>452</v>
      </c>
      <c r="AB52" s="166" t="s">
        <v>453</v>
      </c>
      <c r="AC52" s="171"/>
      <c r="AD52" s="168">
        <v>12308575</v>
      </c>
      <c r="AE52" s="168">
        <v>10599310.34</v>
      </c>
      <c r="AF52" s="163">
        <v>1709264.6600000001</v>
      </c>
      <c r="AG52" s="131">
        <v>0.16126187508158196</v>
      </c>
      <c r="AH52" s="177">
        <f>+AD52-'CE_Ministeriale comparato'!H51</f>
        <v>0</v>
      </c>
      <c r="AI52" s="177">
        <f>+AE52-'CE_Ministeriale comparato'!I51</f>
        <v>0</v>
      </c>
      <c r="AJ52" s="177">
        <f>+AF52-'CE_Ministeriale comparato'!J51</f>
        <v>0</v>
      </c>
      <c r="AK52" s="177">
        <f>+AG52-'CE_Ministeriale comparato'!K51</f>
        <v>0</v>
      </c>
      <c r="AL52" s="177">
        <f>+AH52-'CE_Ministeriale comparato'!L51</f>
        <v>0</v>
      </c>
    </row>
    <row r="53" spans="3:38" x14ac:dyDescent="0.25">
      <c r="C53" s="161">
        <v>103167.36</v>
      </c>
      <c r="D53" s="20">
        <v>154374.92000000001</v>
      </c>
      <c r="E53" s="175">
        <f>+'CE-118'!C60</f>
        <v>103167.36</v>
      </c>
      <c r="F53" s="175">
        <f>+'CE-118'!D60</f>
        <v>154374.92000000001</v>
      </c>
      <c r="G53" s="176">
        <f t="shared" si="0"/>
        <v>0</v>
      </c>
      <c r="H53" s="176">
        <f t="shared" si="1"/>
        <v>0</v>
      </c>
      <c r="I53" s="59"/>
      <c r="J53" s="151"/>
      <c r="K53" s="66"/>
      <c r="L53" s="151" t="s">
        <v>452</v>
      </c>
      <c r="M53" s="166" t="s">
        <v>453</v>
      </c>
      <c r="N53" s="171"/>
      <c r="O53" s="168">
        <v>12308575</v>
      </c>
      <c r="P53" s="168">
        <v>10599310.34</v>
      </c>
      <c r="Q53" s="163">
        <v>1709264.6600000001</v>
      </c>
      <c r="R53" s="131">
        <v>0.16126187508158196</v>
      </c>
      <c r="S53" s="177">
        <f>+O53-'CE_Ministeriale comparato'!H51</f>
        <v>0</v>
      </c>
      <c r="T53" s="177">
        <f>+P53-'CE_Ministeriale comparato'!I51</f>
        <v>0</v>
      </c>
      <c r="U53" s="177">
        <f>+Q53-'CE_Ministeriale comparato'!J51</f>
        <v>0</v>
      </c>
      <c r="V53" s="177">
        <f>+R53-'CE_Ministeriale comparato'!K51</f>
        <v>0</v>
      </c>
      <c r="W53" s="177">
        <f>+S53-'CE_Ministeriale comparato'!L51</f>
        <v>0</v>
      </c>
      <c r="X53" s="59"/>
      <c r="Y53" s="39"/>
      <c r="Z53" s="67"/>
      <c r="AA53" s="39" t="s">
        <v>454</v>
      </c>
      <c r="AB53" s="40" t="s">
        <v>455</v>
      </c>
      <c r="AC53" s="41"/>
      <c r="AD53" s="168">
        <v>628609</v>
      </c>
      <c r="AE53" s="168">
        <v>570082</v>
      </c>
      <c r="AF53" s="163">
        <v>58527</v>
      </c>
      <c r="AG53" s="131">
        <v>0.10266417813577695</v>
      </c>
      <c r="AH53" s="177">
        <f>+AD53-'CE_Ministeriale comparato'!H52</f>
        <v>0</v>
      </c>
      <c r="AI53" s="177">
        <f>+AE53-'CE_Ministeriale comparato'!I52</f>
        <v>0</v>
      </c>
      <c r="AJ53" s="177">
        <f>+AF53-'CE_Ministeriale comparato'!J52</f>
        <v>0</v>
      </c>
      <c r="AK53" s="177">
        <f>+AG53-'CE_Ministeriale comparato'!K52</f>
        <v>0</v>
      </c>
      <c r="AL53" s="177">
        <f>+AH53-'CE_Ministeriale comparato'!L52</f>
        <v>0</v>
      </c>
    </row>
    <row r="54" spans="3:38" x14ac:dyDescent="0.25">
      <c r="C54" s="161">
        <v>66501208.089999996</v>
      </c>
      <c r="D54" s="20">
        <v>68165153.99000001</v>
      </c>
      <c r="E54" s="175">
        <f>+'CE-118'!C61</f>
        <v>66501208.089999996</v>
      </c>
      <c r="F54" s="175">
        <f>+'CE-118'!D61</f>
        <v>68165153.99000001</v>
      </c>
      <c r="G54" s="176">
        <f t="shared" si="0"/>
        <v>0</v>
      </c>
      <c r="H54" s="176">
        <f t="shared" si="1"/>
        <v>0</v>
      </c>
      <c r="I54" s="59"/>
      <c r="J54" s="39"/>
      <c r="K54" s="67"/>
      <c r="L54" s="39" t="s">
        <v>454</v>
      </c>
      <c r="M54" s="40" t="s">
        <v>455</v>
      </c>
      <c r="N54" s="41"/>
      <c r="O54" s="168">
        <v>628609</v>
      </c>
      <c r="P54" s="168">
        <v>570082</v>
      </c>
      <c r="Q54" s="163">
        <v>58527</v>
      </c>
      <c r="R54" s="131">
        <v>0.10266417813577695</v>
      </c>
      <c r="S54" s="177">
        <f>+O54-'CE_Ministeriale comparato'!H52</f>
        <v>0</v>
      </c>
      <c r="T54" s="177">
        <f>+P54-'CE_Ministeriale comparato'!I52</f>
        <v>0</v>
      </c>
      <c r="U54" s="177">
        <f>+Q54-'CE_Ministeriale comparato'!J52</f>
        <v>0</v>
      </c>
      <c r="V54" s="177">
        <f>+R54-'CE_Ministeriale comparato'!K52</f>
        <v>0</v>
      </c>
      <c r="W54" s="177">
        <f>+S54-'CE_Ministeriale comparato'!L52</f>
        <v>0</v>
      </c>
      <c r="X54" s="59"/>
      <c r="Y54" s="151"/>
      <c r="Z54" s="66"/>
      <c r="AA54" s="151" t="s">
        <v>456</v>
      </c>
      <c r="AB54" s="166" t="s">
        <v>457</v>
      </c>
      <c r="AC54" s="171"/>
      <c r="AD54" s="168">
        <v>6854135.3600000003</v>
      </c>
      <c r="AE54" s="168">
        <v>6323314.4900000002</v>
      </c>
      <c r="AF54" s="163">
        <v>530820.87000000011</v>
      </c>
      <c r="AG54" s="131">
        <v>8.3946618634810316E-2</v>
      </c>
      <c r="AH54" s="177">
        <f>+AD54-'CE_Ministeriale comparato'!H53</f>
        <v>0</v>
      </c>
      <c r="AI54" s="177">
        <f>+AE54-'CE_Ministeriale comparato'!I53</f>
        <v>0</v>
      </c>
      <c r="AJ54" s="177">
        <f>+AF54-'CE_Ministeriale comparato'!J53</f>
        <v>0</v>
      </c>
      <c r="AK54" s="177">
        <f>+AG54-'CE_Ministeriale comparato'!K53</f>
        <v>0</v>
      </c>
      <c r="AL54" s="177">
        <f>+AH54-'CE_Ministeriale comparato'!L53</f>
        <v>0</v>
      </c>
    </row>
    <row r="55" spans="3:38" x14ac:dyDescent="0.25">
      <c r="C55" s="161">
        <v>33891381.82</v>
      </c>
      <c r="D55" s="20">
        <v>33678322.640000001</v>
      </c>
      <c r="E55" s="175">
        <f>+'CE-118'!C62</f>
        <v>33891381.82</v>
      </c>
      <c r="F55" s="175">
        <f>+'CE-118'!D62</f>
        <v>33678322.640000001</v>
      </c>
      <c r="G55" s="176">
        <f t="shared" si="0"/>
        <v>0</v>
      </c>
      <c r="H55" s="176">
        <f t="shared" si="1"/>
        <v>0</v>
      </c>
      <c r="I55" s="59"/>
      <c r="J55" s="151"/>
      <c r="K55" s="66"/>
      <c r="L55" s="151" t="s">
        <v>456</v>
      </c>
      <c r="M55" s="166" t="s">
        <v>457</v>
      </c>
      <c r="N55" s="171"/>
      <c r="O55" s="168">
        <v>6854135.3600000003</v>
      </c>
      <c r="P55" s="168">
        <v>6323314.4900000002</v>
      </c>
      <c r="Q55" s="163">
        <v>530820.87000000011</v>
      </c>
      <c r="R55" s="131">
        <v>8.3946618634810316E-2</v>
      </c>
      <c r="S55" s="177">
        <f>+O55-'CE_Ministeriale comparato'!H53</f>
        <v>0</v>
      </c>
      <c r="T55" s="177">
        <f>+P55-'CE_Ministeriale comparato'!I53</f>
        <v>0</v>
      </c>
      <c r="U55" s="177">
        <f>+Q55-'CE_Ministeriale comparato'!J53</f>
        <v>0</v>
      </c>
      <c r="V55" s="177">
        <f>+R55-'CE_Ministeriale comparato'!K53</f>
        <v>0</v>
      </c>
      <c r="W55" s="177">
        <f>+S55-'CE_Ministeriale comparato'!L53</f>
        <v>0</v>
      </c>
      <c r="X55" s="59"/>
      <c r="Y55" s="39"/>
      <c r="Z55" s="67"/>
      <c r="AA55" s="39" t="s">
        <v>458</v>
      </c>
      <c r="AB55" s="40" t="s">
        <v>459</v>
      </c>
      <c r="AC55" s="41"/>
      <c r="AD55" s="168">
        <v>48346366.5</v>
      </c>
      <c r="AE55" s="168">
        <v>46731024.180000007</v>
      </c>
      <c r="AF55" s="163">
        <v>1615342.3199999928</v>
      </c>
      <c r="AG55" s="131">
        <v>3.4566807561887951E-2</v>
      </c>
      <c r="AH55" s="177">
        <f>+AD55-'CE_Ministeriale comparato'!H54</f>
        <v>0</v>
      </c>
      <c r="AI55" s="177">
        <f>+AE55-'CE_Ministeriale comparato'!I54</f>
        <v>0</v>
      </c>
      <c r="AJ55" s="177">
        <f>+AF55-'CE_Ministeriale comparato'!J54</f>
        <v>0</v>
      </c>
      <c r="AK55" s="177">
        <f>+AG55-'CE_Ministeriale comparato'!K54</f>
        <v>0</v>
      </c>
      <c r="AL55" s="177">
        <f>+AH55-'CE_Ministeriale comparato'!L54</f>
        <v>0</v>
      </c>
    </row>
    <row r="56" spans="3:38" x14ac:dyDescent="0.25">
      <c r="C56" s="161">
        <v>27236586.57</v>
      </c>
      <c r="D56" s="20">
        <v>27346560.800000001</v>
      </c>
      <c r="E56" s="175">
        <f>+'CE-118'!C63</f>
        <v>27236586.57</v>
      </c>
      <c r="F56" s="175">
        <f>+'CE-118'!D63</f>
        <v>27346560.800000001</v>
      </c>
      <c r="G56" s="176">
        <f t="shared" si="0"/>
        <v>0</v>
      </c>
      <c r="H56" s="176">
        <f t="shared" si="1"/>
        <v>0</v>
      </c>
      <c r="I56" s="59"/>
      <c r="J56" s="39"/>
      <c r="K56" s="67"/>
      <c r="L56" s="39" t="s">
        <v>458</v>
      </c>
      <c r="M56" s="40" t="s">
        <v>459</v>
      </c>
      <c r="N56" s="41"/>
      <c r="O56" s="168">
        <v>48346366.5</v>
      </c>
      <c r="P56" s="168">
        <v>46731024.180000007</v>
      </c>
      <c r="Q56" s="163">
        <v>1615342.3199999928</v>
      </c>
      <c r="R56" s="131">
        <v>3.4566807561887951E-2</v>
      </c>
      <c r="S56" s="177">
        <f>+O56-'CE_Ministeriale comparato'!H54</f>
        <v>0</v>
      </c>
      <c r="T56" s="177">
        <f>+P56-'CE_Ministeriale comparato'!I54</f>
        <v>0</v>
      </c>
      <c r="U56" s="177">
        <f>+Q56-'CE_Ministeriale comparato'!J54</f>
        <v>0</v>
      </c>
      <c r="V56" s="177">
        <f>+R56-'CE_Ministeriale comparato'!K54</f>
        <v>0</v>
      </c>
      <c r="W56" s="177">
        <f>+S56-'CE_Ministeriale comparato'!L54</f>
        <v>0</v>
      </c>
      <c r="X56" s="59"/>
      <c r="Y56" s="151"/>
      <c r="Z56" s="66"/>
      <c r="AA56" s="151" t="s">
        <v>460</v>
      </c>
      <c r="AB56" s="166" t="s">
        <v>461</v>
      </c>
      <c r="AC56" s="171"/>
      <c r="AD56" s="168">
        <v>4823717.6100000003</v>
      </c>
      <c r="AE56" s="168">
        <v>4348660.54</v>
      </c>
      <c r="AF56" s="163">
        <v>475057.0700000003</v>
      </c>
      <c r="AG56" s="131">
        <v>0.1092421598858577</v>
      </c>
      <c r="AH56" s="177">
        <f>+AD56-'CE_Ministeriale comparato'!H55</f>
        <v>0</v>
      </c>
      <c r="AI56" s="177">
        <f>+AE56-'CE_Ministeriale comparato'!I55</f>
        <v>0</v>
      </c>
      <c r="AJ56" s="177">
        <f>+AF56-'CE_Ministeriale comparato'!J55</f>
        <v>0</v>
      </c>
      <c r="AK56" s="177">
        <f>+AG56-'CE_Ministeriale comparato'!K55</f>
        <v>0</v>
      </c>
      <c r="AL56" s="177">
        <f>+AH56-'CE_Ministeriale comparato'!L55</f>
        <v>0</v>
      </c>
    </row>
    <row r="57" spans="3:38" x14ac:dyDescent="0.25">
      <c r="C57" s="161">
        <v>16840929</v>
      </c>
      <c r="D57" s="20">
        <v>17397544</v>
      </c>
      <c r="E57" s="175">
        <f>+'CE-118'!C64</f>
        <v>16840929</v>
      </c>
      <c r="F57" s="175">
        <f>+'CE-118'!D64</f>
        <v>17397544</v>
      </c>
      <c r="G57" s="176">
        <f t="shared" si="0"/>
        <v>0</v>
      </c>
      <c r="H57" s="176">
        <f t="shared" si="1"/>
        <v>0</v>
      </c>
      <c r="I57" s="59"/>
      <c r="J57" s="151"/>
      <c r="K57" s="66"/>
      <c r="L57" s="151" t="s">
        <v>460</v>
      </c>
      <c r="M57" s="166" t="s">
        <v>461</v>
      </c>
      <c r="N57" s="171"/>
      <c r="O57" s="168">
        <v>4823717.6100000003</v>
      </c>
      <c r="P57" s="168">
        <v>4348660.54</v>
      </c>
      <c r="Q57" s="163">
        <v>475057.0700000003</v>
      </c>
      <c r="R57" s="131">
        <v>0.1092421598858577</v>
      </c>
      <c r="S57" s="177">
        <f>+O57-'CE_Ministeriale comparato'!H55</f>
        <v>0</v>
      </c>
      <c r="T57" s="177">
        <f>+P57-'CE_Ministeriale comparato'!I55</f>
        <v>0</v>
      </c>
      <c r="U57" s="177">
        <f>+Q57-'CE_Ministeriale comparato'!J55</f>
        <v>0</v>
      </c>
      <c r="V57" s="177">
        <f>+R57-'CE_Ministeriale comparato'!K55</f>
        <v>0</v>
      </c>
      <c r="W57" s="177">
        <f>+S57-'CE_Ministeriale comparato'!L55</f>
        <v>0</v>
      </c>
      <c r="X57" s="59"/>
      <c r="Y57" s="39"/>
      <c r="Z57" s="67"/>
      <c r="AA57" s="39" t="s">
        <v>462</v>
      </c>
      <c r="AB57" s="40" t="s">
        <v>463</v>
      </c>
      <c r="AC57" s="41"/>
      <c r="AD57" s="168">
        <v>10867478.959999999</v>
      </c>
      <c r="AE57" s="168">
        <v>11583934.210000001</v>
      </c>
      <c r="AF57" s="163">
        <v>-716455.25000000186</v>
      </c>
      <c r="AG57" s="131">
        <v>-6.1849043426154077E-2</v>
      </c>
      <c r="AH57" s="177">
        <f>+AD57-'CE_Ministeriale comparato'!H56</f>
        <v>0</v>
      </c>
      <c r="AI57" s="177">
        <f>+AE57-'CE_Ministeriale comparato'!I56</f>
        <v>0</v>
      </c>
      <c r="AJ57" s="177">
        <f>+AF57-'CE_Ministeriale comparato'!J56</f>
        <v>0</v>
      </c>
      <c r="AK57" s="177">
        <f>+AG57-'CE_Ministeriale comparato'!K56</f>
        <v>0</v>
      </c>
      <c r="AL57" s="177">
        <f>+AH57-'CE_Ministeriale comparato'!L56</f>
        <v>0</v>
      </c>
    </row>
    <row r="58" spans="3:38" x14ac:dyDescent="0.25">
      <c r="C58" s="161">
        <v>6067386</v>
      </c>
      <c r="D58" s="20">
        <v>5562303</v>
      </c>
      <c r="E58" s="175">
        <f>+'CE-118'!C65</f>
        <v>6067386</v>
      </c>
      <c r="F58" s="175">
        <f>+'CE-118'!D65</f>
        <v>5562303</v>
      </c>
      <c r="G58" s="176">
        <f t="shared" si="0"/>
        <v>0</v>
      </c>
      <c r="H58" s="176">
        <f t="shared" si="1"/>
        <v>0</v>
      </c>
      <c r="I58" s="59"/>
      <c r="J58" s="39"/>
      <c r="K58" s="67"/>
      <c r="L58" s="39" t="s">
        <v>462</v>
      </c>
      <c r="M58" s="40" t="s">
        <v>463</v>
      </c>
      <c r="N58" s="41"/>
      <c r="O58" s="168">
        <v>10867478.959999999</v>
      </c>
      <c r="P58" s="168">
        <v>11583934.210000001</v>
      </c>
      <c r="Q58" s="163">
        <v>-716455.25000000186</v>
      </c>
      <c r="R58" s="131">
        <v>-6.1849043426154077E-2</v>
      </c>
      <c r="S58" s="177">
        <f>+O58-'CE_Ministeriale comparato'!H56</f>
        <v>0</v>
      </c>
      <c r="T58" s="177">
        <f>+P58-'CE_Ministeriale comparato'!I56</f>
        <v>0</v>
      </c>
      <c r="U58" s="177">
        <f>+Q58-'CE_Ministeriale comparato'!J56</f>
        <v>0</v>
      </c>
      <c r="V58" s="177">
        <f>+R58-'CE_Ministeriale comparato'!K56</f>
        <v>0</v>
      </c>
      <c r="W58" s="177">
        <f>+S58-'CE_Ministeriale comparato'!L56</f>
        <v>0</v>
      </c>
      <c r="X58" s="59"/>
      <c r="Y58" s="68"/>
      <c r="Z58" s="69"/>
      <c r="AA58" s="151" t="s">
        <v>464</v>
      </c>
      <c r="AB58" s="69" t="s">
        <v>465</v>
      </c>
      <c r="AC58" s="70"/>
      <c r="AD58" s="168">
        <v>5639656.0099999998</v>
      </c>
      <c r="AE58" s="168">
        <v>8309404.54</v>
      </c>
      <c r="AF58" s="163">
        <v>-2669748.5300000003</v>
      </c>
      <c r="AG58" s="131">
        <v>-0.32129240033365858</v>
      </c>
      <c r="AH58" s="177">
        <f>+AD58-'CE_Ministeriale comparato'!H57</f>
        <v>0</v>
      </c>
      <c r="AI58" s="177">
        <f>+AE58-'CE_Ministeriale comparato'!I57</f>
        <v>0</v>
      </c>
      <c r="AJ58" s="177">
        <f>+AF58-'CE_Ministeriale comparato'!J57</f>
        <v>0</v>
      </c>
      <c r="AK58" s="177">
        <f>+AG58-'CE_Ministeriale comparato'!K57</f>
        <v>0</v>
      </c>
      <c r="AL58" s="177">
        <f>+AH58-'CE_Ministeriale comparato'!L57</f>
        <v>0</v>
      </c>
    </row>
    <row r="59" spans="3:38" x14ac:dyDescent="0.25">
      <c r="C59" s="161">
        <v>497714</v>
      </c>
      <c r="D59" s="20">
        <v>517335</v>
      </c>
      <c r="E59" s="175">
        <f>+'CE-118'!C66</f>
        <v>497714</v>
      </c>
      <c r="F59" s="175">
        <f>+'CE-118'!D66</f>
        <v>517335</v>
      </c>
      <c r="G59" s="176">
        <f t="shared" si="0"/>
        <v>0</v>
      </c>
      <c r="H59" s="176">
        <f t="shared" si="1"/>
        <v>0</v>
      </c>
      <c r="I59" s="59"/>
      <c r="J59" s="68"/>
      <c r="K59" s="69"/>
      <c r="L59" s="151" t="s">
        <v>464</v>
      </c>
      <c r="M59" s="69" t="s">
        <v>465</v>
      </c>
      <c r="N59" s="70"/>
      <c r="O59" s="168">
        <v>5639656.0099999998</v>
      </c>
      <c r="P59" s="168">
        <v>8309404.54</v>
      </c>
      <c r="Q59" s="163">
        <v>-2669748.5300000003</v>
      </c>
      <c r="R59" s="131">
        <v>-0.32129240033365858</v>
      </c>
      <c r="S59" s="177">
        <f>+O59-'CE_Ministeriale comparato'!H57</f>
        <v>0</v>
      </c>
      <c r="T59" s="177">
        <f>+P59-'CE_Ministeriale comparato'!I57</f>
        <v>0</v>
      </c>
      <c r="U59" s="177">
        <f>+Q59-'CE_Ministeriale comparato'!J57</f>
        <v>0</v>
      </c>
      <c r="V59" s="177">
        <f>+R59-'CE_Ministeriale comparato'!K57</f>
        <v>0</v>
      </c>
      <c r="W59" s="177">
        <f>+S59-'CE_Ministeriale comparato'!L57</f>
        <v>0</v>
      </c>
      <c r="X59" s="59"/>
      <c r="Y59" s="71"/>
      <c r="Z59" s="72"/>
      <c r="AA59" s="39" t="s">
        <v>466</v>
      </c>
      <c r="AB59" s="72" t="s">
        <v>467</v>
      </c>
      <c r="AC59" s="48"/>
      <c r="AD59" s="168">
        <v>9752303.6600000001</v>
      </c>
      <c r="AE59" s="168">
        <v>9948213.2399999984</v>
      </c>
      <c r="AF59" s="163">
        <v>-195909.57999999821</v>
      </c>
      <c r="AG59" s="131">
        <v>-1.9692941362804788E-2</v>
      </c>
      <c r="AH59" s="177">
        <f>+AD59-'CE_Ministeriale comparato'!H58</f>
        <v>0</v>
      </c>
      <c r="AI59" s="177">
        <f>+AE59-'CE_Ministeriale comparato'!I58</f>
        <v>0</v>
      </c>
      <c r="AJ59" s="177">
        <f>+AF59-'CE_Ministeriale comparato'!J58</f>
        <v>0</v>
      </c>
      <c r="AK59" s="177">
        <f>+AG59-'CE_Ministeriale comparato'!K58</f>
        <v>0</v>
      </c>
      <c r="AL59" s="177">
        <f>+AH59-'CE_Ministeriale comparato'!L58</f>
        <v>0</v>
      </c>
    </row>
    <row r="60" spans="3:38" x14ac:dyDescent="0.25">
      <c r="C60" s="161">
        <v>0</v>
      </c>
      <c r="D60" s="20">
        <v>0</v>
      </c>
      <c r="E60" s="175">
        <f>+'CE-118'!C67</f>
        <v>0</v>
      </c>
      <c r="F60" s="175">
        <f>+'CE-118'!D67</f>
        <v>0</v>
      </c>
      <c r="G60" s="176">
        <f t="shared" si="0"/>
        <v>0</v>
      </c>
      <c r="H60" s="176">
        <f t="shared" si="1"/>
        <v>0</v>
      </c>
      <c r="I60" s="59"/>
      <c r="J60" s="71"/>
      <c r="K60" s="72"/>
      <c r="L60" s="39" t="s">
        <v>466</v>
      </c>
      <c r="M60" s="72" t="s">
        <v>467</v>
      </c>
      <c r="N60" s="48"/>
      <c r="O60" s="168">
        <v>9752303.6600000001</v>
      </c>
      <c r="P60" s="168">
        <v>9948213.2399999984</v>
      </c>
      <c r="Q60" s="163">
        <v>-195909.57999999821</v>
      </c>
      <c r="R60" s="131">
        <v>-1.9692941362804788E-2</v>
      </c>
      <c r="S60" s="177">
        <f>+O60-'CE_Ministeriale comparato'!H58</f>
        <v>0</v>
      </c>
      <c r="T60" s="177">
        <f>+P60-'CE_Ministeriale comparato'!I58</f>
        <v>0</v>
      </c>
      <c r="U60" s="177">
        <f>+Q60-'CE_Ministeriale comparato'!J58</f>
        <v>0</v>
      </c>
      <c r="V60" s="177">
        <f>+R60-'CE_Ministeriale comparato'!K58</f>
        <v>0</v>
      </c>
      <c r="W60" s="177">
        <f>+S60-'CE_Ministeriale comparato'!L58</f>
        <v>0</v>
      </c>
      <c r="X60" s="59"/>
      <c r="Y60" s="68"/>
      <c r="Z60" s="69"/>
      <c r="AA60" s="151" t="s">
        <v>468</v>
      </c>
      <c r="AB60" s="69" t="s">
        <v>1381</v>
      </c>
      <c r="AC60" s="70"/>
      <c r="AD60" s="168">
        <v>0</v>
      </c>
      <c r="AE60" s="168">
        <v>0</v>
      </c>
      <c r="AF60" s="163">
        <v>0</v>
      </c>
      <c r="AG60" s="131" t="s">
        <v>1455</v>
      </c>
      <c r="AH60" s="177">
        <f>+AD60-'CE_Ministeriale comparato'!H59</f>
        <v>0</v>
      </c>
      <c r="AI60" s="177">
        <f>+AE60-'CE_Ministeriale comparato'!I59</f>
        <v>0</v>
      </c>
      <c r="AJ60" s="177">
        <f>+AF60-'CE_Ministeriale comparato'!J59</f>
        <v>0</v>
      </c>
      <c r="AK60" s="177" t="e">
        <f>+AG60-'CE_Ministeriale comparato'!K59</f>
        <v>#VALUE!</v>
      </c>
      <c r="AL60" s="177">
        <f>+AH60-'CE_Ministeriale comparato'!L59</f>
        <v>0</v>
      </c>
    </row>
    <row r="61" spans="3:38" ht="15.75" x14ac:dyDescent="0.25">
      <c r="C61" s="161">
        <v>2687139</v>
      </c>
      <c r="D61" s="20">
        <v>2603511</v>
      </c>
      <c r="E61" s="175">
        <f>+'CE-118'!C68</f>
        <v>2687139</v>
      </c>
      <c r="F61" s="175">
        <f>+'CE-118'!D68</f>
        <v>2603511</v>
      </c>
      <c r="G61" s="176">
        <f t="shared" si="0"/>
        <v>0</v>
      </c>
      <c r="H61" s="176">
        <f t="shared" si="1"/>
        <v>0</v>
      </c>
      <c r="I61" s="59"/>
      <c r="J61" s="68"/>
      <c r="K61" s="69"/>
      <c r="L61" s="151" t="s">
        <v>468</v>
      </c>
      <c r="M61" s="69" t="s">
        <v>1381</v>
      </c>
      <c r="N61" s="70"/>
      <c r="O61" s="168">
        <v>0</v>
      </c>
      <c r="P61" s="168">
        <v>0</v>
      </c>
      <c r="Q61" s="163">
        <v>0</v>
      </c>
      <c r="R61" s="131" t="s">
        <v>1455</v>
      </c>
      <c r="S61" s="177">
        <f>+O61-'CE_Ministeriale comparato'!H59</f>
        <v>0</v>
      </c>
      <c r="T61" s="177">
        <f>+P61-'CE_Ministeriale comparato'!I59</f>
        <v>0</v>
      </c>
      <c r="U61" s="177">
        <f>+Q61-'CE_Ministeriale comparato'!J59</f>
        <v>0</v>
      </c>
      <c r="V61" s="177" t="e">
        <f>+R61-'CE_Ministeriale comparato'!K59</f>
        <v>#VALUE!</v>
      </c>
      <c r="W61" s="177">
        <f>+S61-'CE_Ministeriale comparato'!L59</f>
        <v>0</v>
      </c>
      <c r="X61" s="59"/>
      <c r="Y61" s="35" t="s">
        <v>404</v>
      </c>
      <c r="Z61" s="36" t="s">
        <v>469</v>
      </c>
      <c r="AA61" s="73"/>
      <c r="AB61" s="74"/>
      <c r="AC61" s="75"/>
      <c r="AD61" s="174">
        <v>48927393.779999994</v>
      </c>
      <c r="AE61" s="174">
        <v>57719416.050000004</v>
      </c>
      <c r="AF61" s="120">
        <v>-8792022.2700000107</v>
      </c>
      <c r="AG61" s="130">
        <v>-0.15232347919777697</v>
      </c>
      <c r="AH61" s="177">
        <f>+AD61-'CE_Ministeriale comparato'!H60</f>
        <v>0</v>
      </c>
      <c r="AI61" s="177">
        <f>+AE61-'CE_Ministeriale comparato'!I60</f>
        <v>0</v>
      </c>
      <c r="AJ61" s="177">
        <f>+AF61-'CE_Ministeriale comparato'!J60</f>
        <v>0</v>
      </c>
      <c r="AK61" s="177">
        <f>+AG61-'CE_Ministeriale comparato'!K60</f>
        <v>0</v>
      </c>
      <c r="AL61" s="177">
        <f>+AH61-'CE_Ministeriale comparato'!L60</f>
        <v>0</v>
      </c>
    </row>
    <row r="62" spans="3:38" ht="15.75" x14ac:dyDescent="0.25">
      <c r="C62" s="161">
        <v>40992</v>
      </c>
      <c r="D62" s="20">
        <v>41215</v>
      </c>
      <c r="E62" s="175">
        <f>+'CE-118'!C69</f>
        <v>40992</v>
      </c>
      <c r="F62" s="175">
        <f>+'CE-118'!D69</f>
        <v>41215</v>
      </c>
      <c r="G62" s="176">
        <f t="shared" si="0"/>
        <v>0</v>
      </c>
      <c r="H62" s="176">
        <f t="shared" si="1"/>
        <v>0</v>
      </c>
      <c r="I62" s="59"/>
      <c r="J62" s="35" t="s">
        <v>404</v>
      </c>
      <c r="K62" s="36" t="s">
        <v>469</v>
      </c>
      <c r="L62" s="73"/>
      <c r="M62" s="74"/>
      <c r="N62" s="75"/>
      <c r="O62" s="174">
        <v>48927393.779999994</v>
      </c>
      <c r="P62" s="174">
        <v>57719416.050000004</v>
      </c>
      <c r="Q62" s="120">
        <v>-8792022.2700000107</v>
      </c>
      <c r="R62" s="130">
        <v>-0.15232347919777697</v>
      </c>
      <c r="S62" s="177">
        <f>+O62-'CE_Ministeriale comparato'!H60</f>
        <v>0</v>
      </c>
      <c r="T62" s="177">
        <f>+P62-'CE_Ministeriale comparato'!I60</f>
        <v>0</v>
      </c>
      <c r="U62" s="177">
        <f>+Q62-'CE_Ministeriale comparato'!J60</f>
        <v>0</v>
      </c>
      <c r="V62" s="177">
        <f>+R62-'CE_Ministeriale comparato'!K60</f>
        <v>0</v>
      </c>
      <c r="W62" s="177">
        <f>+S62-'CE_Ministeriale comparato'!L60</f>
        <v>0</v>
      </c>
      <c r="X62" s="59"/>
      <c r="Y62" s="50"/>
      <c r="Z62" s="51"/>
      <c r="AA62" s="151" t="s">
        <v>397</v>
      </c>
      <c r="AB62" s="69" t="s">
        <v>470</v>
      </c>
      <c r="AC62" s="76"/>
      <c r="AD62" s="168">
        <v>48270804.249999993</v>
      </c>
      <c r="AE62" s="168">
        <v>56998486.880000003</v>
      </c>
      <c r="AF62" s="163">
        <v>-8727682.6300000101</v>
      </c>
      <c r="AG62" s="131">
        <v>-0.15312130387556719</v>
      </c>
      <c r="AH62" s="177">
        <f>+AD62-'CE_Ministeriale comparato'!H61</f>
        <v>0</v>
      </c>
      <c r="AI62" s="177">
        <f>+AE62-'CE_Ministeriale comparato'!I61</f>
        <v>0</v>
      </c>
      <c r="AJ62" s="177">
        <f>+AF62-'CE_Ministeriale comparato'!J61</f>
        <v>0</v>
      </c>
      <c r="AK62" s="177">
        <f>+AG62-'CE_Ministeriale comparato'!K61</f>
        <v>0</v>
      </c>
      <c r="AL62" s="177">
        <f>+AH62-'CE_Ministeriale comparato'!L61</f>
        <v>0</v>
      </c>
    </row>
    <row r="63" spans="3:38" ht="15.75" x14ac:dyDescent="0.25">
      <c r="C63" s="161">
        <v>482807</v>
      </c>
      <c r="D63" s="20">
        <v>502201</v>
      </c>
      <c r="E63" s="175">
        <f>+'CE-118'!C70</f>
        <v>482807</v>
      </c>
      <c r="F63" s="175">
        <f>+'CE-118'!D70</f>
        <v>502201</v>
      </c>
      <c r="G63" s="176">
        <f t="shared" si="0"/>
        <v>0</v>
      </c>
      <c r="H63" s="176">
        <f t="shared" si="1"/>
        <v>0</v>
      </c>
      <c r="I63" s="59"/>
      <c r="J63" s="50"/>
      <c r="K63" s="51"/>
      <c r="L63" s="151" t="s">
        <v>397</v>
      </c>
      <c r="M63" s="69" t="s">
        <v>470</v>
      </c>
      <c r="N63" s="76"/>
      <c r="O63" s="168">
        <v>48270804.249999993</v>
      </c>
      <c r="P63" s="168">
        <v>56998486.880000003</v>
      </c>
      <c r="Q63" s="163">
        <v>-8727682.6300000101</v>
      </c>
      <c r="R63" s="131">
        <v>-0.15312130387556719</v>
      </c>
      <c r="S63" s="177">
        <f>+O63-'CE_Ministeriale comparato'!H61</f>
        <v>0</v>
      </c>
      <c r="T63" s="177">
        <f>+P63-'CE_Ministeriale comparato'!I61</f>
        <v>0</v>
      </c>
      <c r="U63" s="177">
        <f>+Q63-'CE_Ministeriale comparato'!J61</f>
        <v>0</v>
      </c>
      <c r="V63" s="177">
        <f>+R63-'CE_Ministeriale comparato'!K61</f>
        <v>0</v>
      </c>
      <c r="W63" s="177">
        <f>+S63-'CE_Ministeriale comparato'!L61</f>
        <v>0</v>
      </c>
      <c r="X63" s="59"/>
      <c r="Y63" s="77"/>
      <c r="Z63" s="39"/>
      <c r="AA63" s="39" t="s">
        <v>399</v>
      </c>
      <c r="AB63" s="72" t="s">
        <v>1456</v>
      </c>
      <c r="AC63" s="75"/>
      <c r="AD63" s="168">
        <v>405678.14</v>
      </c>
      <c r="AE63" s="168">
        <v>521866.37</v>
      </c>
      <c r="AF63" s="163">
        <v>-116188.22999999998</v>
      </c>
      <c r="AG63" s="131">
        <v>-0.22263981103055172</v>
      </c>
      <c r="AH63" s="177">
        <f>+AD63-'CE_Ministeriale comparato'!H62</f>
        <v>0</v>
      </c>
      <c r="AI63" s="177">
        <f>+AE63-'CE_Ministeriale comparato'!I62</f>
        <v>0</v>
      </c>
      <c r="AJ63" s="177">
        <f>+AF63-'CE_Ministeriale comparato'!J62</f>
        <v>0</v>
      </c>
      <c r="AK63" s="177">
        <f>+AG63-'CE_Ministeriale comparato'!K62</f>
        <v>0</v>
      </c>
      <c r="AL63" s="177">
        <f>+AH63-'CE_Ministeriale comparato'!L62</f>
        <v>0</v>
      </c>
    </row>
    <row r="64" spans="3:38" ht="15.75" x14ac:dyDescent="0.25">
      <c r="C64" s="161">
        <v>0</v>
      </c>
      <c r="D64" s="20">
        <v>0</v>
      </c>
      <c r="E64" s="175">
        <f>+'CE-118'!C71</f>
        <v>0</v>
      </c>
      <c r="F64" s="175">
        <f>+'CE-118'!D71</f>
        <v>0</v>
      </c>
      <c r="G64" s="176">
        <f t="shared" si="0"/>
        <v>0</v>
      </c>
      <c r="H64" s="176">
        <f t="shared" si="1"/>
        <v>0</v>
      </c>
      <c r="I64" s="59"/>
      <c r="J64" s="77"/>
      <c r="K64" s="39"/>
      <c r="L64" s="39" t="s">
        <v>399</v>
      </c>
      <c r="M64" s="72" t="s">
        <v>1456</v>
      </c>
      <c r="N64" s="75"/>
      <c r="O64" s="168">
        <v>405678.14</v>
      </c>
      <c r="P64" s="168">
        <v>521866.37</v>
      </c>
      <c r="Q64" s="163">
        <v>-116188.22999999998</v>
      </c>
      <c r="R64" s="131">
        <v>-0.22263981103055172</v>
      </c>
      <c r="S64" s="177">
        <f>+O64-'CE_Ministeriale comparato'!H62</f>
        <v>0</v>
      </c>
      <c r="T64" s="177">
        <f>+P64-'CE_Ministeriale comparato'!I62</f>
        <v>0</v>
      </c>
      <c r="U64" s="177">
        <f>+Q64-'CE_Ministeriale comparato'!J62</f>
        <v>0</v>
      </c>
      <c r="V64" s="177">
        <f>+R64-'CE_Ministeriale comparato'!K62</f>
        <v>0</v>
      </c>
      <c r="W64" s="177">
        <f>+S64-'CE_Ministeriale comparato'!L62</f>
        <v>0</v>
      </c>
      <c r="X64" s="59"/>
      <c r="Y64" s="78"/>
      <c r="Z64" s="151"/>
      <c r="AA64" s="151" t="s">
        <v>412</v>
      </c>
      <c r="AB64" s="69" t="s">
        <v>471</v>
      </c>
      <c r="AC64" s="76"/>
      <c r="AD64" s="168">
        <v>250911.39</v>
      </c>
      <c r="AE64" s="168">
        <v>199062.8</v>
      </c>
      <c r="AF64" s="163">
        <v>51848.590000000026</v>
      </c>
      <c r="AG64" s="131">
        <v>0.26046348187607143</v>
      </c>
      <c r="AH64" s="177">
        <f>+AD64-'CE_Ministeriale comparato'!H63</f>
        <v>0</v>
      </c>
      <c r="AI64" s="177">
        <f>+AE64-'CE_Ministeriale comparato'!I63</f>
        <v>0</v>
      </c>
      <c r="AJ64" s="177">
        <f>+AF64-'CE_Ministeriale comparato'!J63</f>
        <v>0</v>
      </c>
      <c r="AK64" s="177">
        <f>+AG64-'CE_Ministeriale comparato'!K63</f>
        <v>0</v>
      </c>
      <c r="AL64" s="177">
        <f>+AH64-'CE_Ministeriale comparato'!L63</f>
        <v>0</v>
      </c>
    </row>
    <row r="65" spans="3:38" ht="15.75" x14ac:dyDescent="0.25">
      <c r="C65" s="161">
        <v>169016</v>
      </c>
      <c r="D65" s="20">
        <v>195727</v>
      </c>
      <c r="E65" s="175">
        <f>+'CE-118'!C72</f>
        <v>169016</v>
      </c>
      <c r="F65" s="175">
        <f>+'CE-118'!D72</f>
        <v>195727</v>
      </c>
      <c r="G65" s="176">
        <f t="shared" si="0"/>
        <v>0</v>
      </c>
      <c r="H65" s="176">
        <f t="shared" si="1"/>
        <v>0</v>
      </c>
      <c r="I65" s="59"/>
      <c r="J65" s="78"/>
      <c r="K65" s="151"/>
      <c r="L65" s="151" t="s">
        <v>412</v>
      </c>
      <c r="M65" s="69" t="s">
        <v>471</v>
      </c>
      <c r="N65" s="76"/>
      <c r="O65" s="168">
        <v>250911.39</v>
      </c>
      <c r="P65" s="168">
        <v>199062.8</v>
      </c>
      <c r="Q65" s="163">
        <v>51848.590000000026</v>
      </c>
      <c r="R65" s="131">
        <v>0.26046348187607143</v>
      </c>
      <c r="S65" s="177">
        <f>+O65-'CE_Ministeriale comparato'!H63</f>
        <v>0</v>
      </c>
      <c r="T65" s="177">
        <f>+P65-'CE_Ministeriale comparato'!I63</f>
        <v>0</v>
      </c>
      <c r="U65" s="177">
        <f>+Q65-'CE_Ministeriale comparato'!J63</f>
        <v>0</v>
      </c>
      <c r="V65" s="177">
        <f>+R65-'CE_Ministeriale comparato'!K63</f>
        <v>0</v>
      </c>
      <c r="W65" s="177">
        <f>+S65-'CE_Ministeriale comparato'!L63</f>
        <v>0</v>
      </c>
      <c r="X65" s="59"/>
      <c r="Y65" s="35" t="s">
        <v>406</v>
      </c>
      <c r="Z65" s="79" t="s">
        <v>472</v>
      </c>
      <c r="AA65" s="39"/>
      <c r="AB65" s="80"/>
      <c r="AC65" s="81"/>
      <c r="AD65" s="174">
        <v>9495990.9700000007</v>
      </c>
      <c r="AE65" s="174">
        <v>10152586.199999999</v>
      </c>
      <c r="AF65" s="120">
        <v>-656595.22999999858</v>
      </c>
      <c r="AG65" s="130">
        <v>-6.4672706743430425E-2</v>
      </c>
      <c r="AH65" s="177">
        <f>+AD65-'CE_Ministeriale comparato'!H64</f>
        <v>0</v>
      </c>
      <c r="AI65" s="177">
        <f>+AE65-'CE_Ministeriale comparato'!I64</f>
        <v>0</v>
      </c>
      <c r="AJ65" s="177">
        <f>+AF65-'CE_Ministeriale comparato'!J64</f>
        <v>0</v>
      </c>
      <c r="AK65" s="177">
        <f>+AG65-'CE_Ministeriale comparato'!K64</f>
        <v>0</v>
      </c>
      <c r="AL65" s="177">
        <f>+AH65-'CE_Ministeriale comparato'!L64</f>
        <v>0</v>
      </c>
    </row>
    <row r="66" spans="3:38" ht="15.75" x14ac:dyDescent="0.25">
      <c r="C66" s="161">
        <v>54390.58</v>
      </c>
      <c r="D66" s="20">
        <v>61829.899999999994</v>
      </c>
      <c r="E66" s="175">
        <f>+'CE-118'!C73</f>
        <v>54390.58</v>
      </c>
      <c r="F66" s="175">
        <f>+'CE-118'!D73</f>
        <v>61829.899999999994</v>
      </c>
      <c r="G66" s="176">
        <f t="shared" si="0"/>
        <v>0</v>
      </c>
      <c r="H66" s="176">
        <f t="shared" si="1"/>
        <v>0</v>
      </c>
      <c r="I66" s="59"/>
      <c r="J66" s="35" t="s">
        <v>406</v>
      </c>
      <c r="K66" s="79" t="s">
        <v>472</v>
      </c>
      <c r="L66" s="39"/>
      <c r="M66" s="80"/>
      <c r="N66" s="81"/>
      <c r="O66" s="174">
        <v>9495990.9700000007</v>
      </c>
      <c r="P66" s="174">
        <v>10152586.199999999</v>
      </c>
      <c r="Q66" s="120">
        <v>-656595.22999999858</v>
      </c>
      <c r="R66" s="130">
        <v>-6.4672706743430425E-2</v>
      </c>
      <c r="S66" s="177">
        <f>+O66-'CE_Ministeriale comparato'!H64</f>
        <v>0</v>
      </c>
      <c r="T66" s="177">
        <f>+P66-'CE_Ministeriale comparato'!I64</f>
        <v>0</v>
      </c>
      <c r="U66" s="177">
        <f>+Q66-'CE_Ministeriale comparato'!J64</f>
        <v>0</v>
      </c>
      <c r="V66" s="177">
        <f>+R66-'CE_Ministeriale comparato'!K64</f>
        <v>0</v>
      </c>
      <c r="W66" s="177">
        <f>+S66-'CE_Ministeriale comparato'!L64</f>
        <v>0</v>
      </c>
      <c r="X66" s="59"/>
      <c r="Y66" s="50" t="s">
        <v>408</v>
      </c>
      <c r="Z66" s="82" t="s">
        <v>473</v>
      </c>
      <c r="AA66" s="50"/>
      <c r="AB66" s="83"/>
      <c r="AC66" s="76"/>
      <c r="AD66" s="174">
        <v>2599353.54</v>
      </c>
      <c r="AE66" s="174">
        <v>1955151.6900000002</v>
      </c>
      <c r="AF66" s="120">
        <v>644201.84999999986</v>
      </c>
      <c r="AG66" s="130">
        <v>0.32948944744026476</v>
      </c>
      <c r="AH66" s="177">
        <f>+AD66-'CE_Ministeriale comparato'!H65</f>
        <v>0</v>
      </c>
      <c r="AI66" s="177">
        <f>+AE66-'CE_Ministeriale comparato'!I65</f>
        <v>0</v>
      </c>
      <c r="AJ66" s="177">
        <f>+AF66-'CE_Ministeriale comparato'!J65</f>
        <v>0</v>
      </c>
      <c r="AK66" s="177">
        <f>+AG66-'CE_Ministeriale comparato'!K65</f>
        <v>0</v>
      </c>
      <c r="AL66" s="177">
        <f>+AH66-'CE_Ministeriale comparato'!L65</f>
        <v>0</v>
      </c>
    </row>
    <row r="67" spans="3:38" ht="15.75" x14ac:dyDescent="0.25">
      <c r="C67" s="161">
        <v>0</v>
      </c>
      <c r="D67" s="20">
        <v>0</v>
      </c>
      <c r="E67" s="175">
        <f>+'CE-118'!C74</f>
        <v>0</v>
      </c>
      <c r="F67" s="175">
        <f>+'CE-118'!D74</f>
        <v>0</v>
      </c>
      <c r="G67" s="176">
        <f t="shared" si="0"/>
        <v>0</v>
      </c>
      <c r="H67" s="176">
        <f t="shared" si="1"/>
        <v>0</v>
      </c>
      <c r="I67" s="59"/>
      <c r="J67" s="50" t="s">
        <v>408</v>
      </c>
      <c r="K67" s="82" t="s">
        <v>473</v>
      </c>
      <c r="L67" s="50"/>
      <c r="M67" s="83"/>
      <c r="N67" s="76"/>
      <c r="O67" s="174">
        <v>2599353.54</v>
      </c>
      <c r="P67" s="174">
        <v>1955151.6900000002</v>
      </c>
      <c r="Q67" s="120">
        <v>644201.84999999986</v>
      </c>
      <c r="R67" s="130">
        <v>0.32948944744026476</v>
      </c>
      <c r="S67" s="177">
        <f>+O67-'CE_Ministeriale comparato'!H65</f>
        <v>0</v>
      </c>
      <c r="T67" s="177">
        <f>+P67-'CE_Ministeriale comparato'!I65</f>
        <v>0</v>
      </c>
      <c r="U67" s="177">
        <f>+Q67-'CE_Ministeriale comparato'!J65</f>
        <v>0</v>
      </c>
      <c r="V67" s="177">
        <f>+R67-'CE_Ministeriale comparato'!K65</f>
        <v>0</v>
      </c>
      <c r="W67" s="177">
        <f>+S67-'CE_Ministeriale comparato'!L65</f>
        <v>0</v>
      </c>
      <c r="X67" s="59"/>
      <c r="Y67" s="35" t="s">
        <v>410</v>
      </c>
      <c r="Z67" s="79" t="s">
        <v>474</v>
      </c>
      <c r="AA67" s="62"/>
      <c r="AB67" s="79"/>
      <c r="AC67" s="81"/>
      <c r="AD67" s="174">
        <v>174809939.12</v>
      </c>
      <c r="AE67" s="174">
        <v>166428316.13</v>
      </c>
      <c r="AF67" s="120">
        <v>8381622.9900000095</v>
      </c>
      <c r="AG67" s="130">
        <v>5.0361760455792756E-2</v>
      </c>
      <c r="AH67" s="177">
        <f>+AD67-'CE_Ministeriale comparato'!H66</f>
        <v>0</v>
      </c>
      <c r="AI67" s="177">
        <f>+AE67-'CE_Ministeriale comparato'!I66</f>
        <v>0</v>
      </c>
      <c r="AJ67" s="177">
        <f>+AF67-'CE_Ministeriale comparato'!J66</f>
        <v>0</v>
      </c>
      <c r="AK67" s="177">
        <f>+AG67-'CE_Ministeriale comparato'!K66</f>
        <v>0</v>
      </c>
      <c r="AL67" s="177">
        <f>+AH67-'CE_Ministeriale comparato'!L66</f>
        <v>0</v>
      </c>
    </row>
    <row r="68" spans="3:38" ht="15.75" x14ac:dyDescent="0.25">
      <c r="C68" s="161">
        <v>0</v>
      </c>
      <c r="D68" s="20">
        <v>0</v>
      </c>
      <c r="E68" s="175">
        <f>+'CE-118'!C75</f>
        <v>0</v>
      </c>
      <c r="F68" s="175">
        <f>+'CE-118'!D75</f>
        <v>0</v>
      </c>
      <c r="G68" s="176">
        <f t="shared" ref="G68:G131" si="2">+E68-C68</f>
        <v>0</v>
      </c>
      <c r="H68" s="176">
        <f t="shared" ref="H68:H131" si="3">+F68-D68</f>
        <v>0</v>
      </c>
      <c r="I68" s="59"/>
      <c r="J68" s="35" t="s">
        <v>410</v>
      </c>
      <c r="K68" s="79" t="s">
        <v>474</v>
      </c>
      <c r="L68" s="62"/>
      <c r="M68" s="79"/>
      <c r="N68" s="81"/>
      <c r="O68" s="174">
        <v>174809939.12</v>
      </c>
      <c r="P68" s="174">
        <v>166428316.13</v>
      </c>
      <c r="Q68" s="120">
        <v>8381622.9900000095</v>
      </c>
      <c r="R68" s="130">
        <v>5.0361760455792756E-2</v>
      </c>
      <c r="S68" s="177">
        <f>+O68-'CE_Ministeriale comparato'!H66</f>
        <v>0</v>
      </c>
      <c r="T68" s="177">
        <f>+P68-'CE_Ministeriale comparato'!I66</f>
        <v>0</v>
      </c>
      <c r="U68" s="177">
        <f>+Q68-'CE_Ministeriale comparato'!J66</f>
        <v>0</v>
      </c>
      <c r="V68" s="177">
        <f>+R68-'CE_Ministeriale comparato'!K66</f>
        <v>0</v>
      </c>
      <c r="W68" s="177">
        <f>+S68-'CE_Ministeriale comparato'!L66</f>
        <v>0</v>
      </c>
      <c r="X68" s="59"/>
      <c r="Y68" s="151"/>
      <c r="Z68" s="84"/>
      <c r="AA68" s="151" t="s">
        <v>397</v>
      </c>
      <c r="AB68" s="166" t="s">
        <v>475</v>
      </c>
      <c r="AC68" s="85"/>
      <c r="AD68" s="168">
        <v>52458685.340000004</v>
      </c>
      <c r="AE68" s="168">
        <v>50361355.699999996</v>
      </c>
      <c r="AF68" s="163">
        <v>2097329.640000008</v>
      </c>
      <c r="AG68" s="131">
        <v>4.1645615191411703E-2</v>
      </c>
      <c r="AH68" s="177">
        <f>+AD68-'CE_Ministeriale comparato'!H67</f>
        <v>0</v>
      </c>
      <c r="AI68" s="177">
        <f>+AE68-'CE_Ministeriale comparato'!I67</f>
        <v>0</v>
      </c>
      <c r="AJ68" s="177">
        <f>+AF68-'CE_Ministeriale comparato'!J67</f>
        <v>0</v>
      </c>
      <c r="AK68" s="177">
        <f>+AG68-'CE_Ministeriale comparato'!K67</f>
        <v>0</v>
      </c>
      <c r="AL68" s="177">
        <f>+AH68-'CE_Ministeriale comparato'!L67</f>
        <v>0</v>
      </c>
    </row>
    <row r="69" spans="3:38" x14ac:dyDescent="0.25">
      <c r="C69" s="161">
        <v>0</v>
      </c>
      <c r="D69" s="20">
        <v>0</v>
      </c>
      <c r="E69" s="175">
        <f>+'CE-118'!C76</f>
        <v>0</v>
      </c>
      <c r="F69" s="175">
        <f>+'CE-118'!D76</f>
        <v>0</v>
      </c>
      <c r="G69" s="176">
        <f t="shared" si="2"/>
        <v>0</v>
      </c>
      <c r="H69" s="176">
        <f t="shared" si="3"/>
        <v>0</v>
      </c>
      <c r="I69" s="59"/>
      <c r="J69" s="151"/>
      <c r="K69" s="84"/>
      <c r="L69" s="151" t="s">
        <v>397</v>
      </c>
      <c r="M69" s="166" t="s">
        <v>475</v>
      </c>
      <c r="N69" s="85"/>
      <c r="O69" s="168">
        <v>52458685.340000004</v>
      </c>
      <c r="P69" s="168">
        <v>50361355.699999996</v>
      </c>
      <c r="Q69" s="163">
        <v>2097329.640000008</v>
      </c>
      <c r="R69" s="131">
        <v>4.1645615191411703E-2</v>
      </c>
      <c r="S69" s="177">
        <f>+O69-'CE_Ministeriale comparato'!H67</f>
        <v>0</v>
      </c>
      <c r="T69" s="177">
        <f>+P69-'CE_Ministeriale comparato'!I67</f>
        <v>0</v>
      </c>
      <c r="U69" s="177">
        <f>+Q69-'CE_Ministeriale comparato'!J67</f>
        <v>0</v>
      </c>
      <c r="V69" s="177">
        <f>+R69-'CE_Ministeriale comparato'!K67</f>
        <v>0</v>
      </c>
      <c r="W69" s="177">
        <f>+S69-'CE_Ministeriale comparato'!L67</f>
        <v>0</v>
      </c>
      <c r="X69" s="59"/>
      <c r="Y69" s="39"/>
      <c r="Z69" s="80"/>
      <c r="AA69" s="39" t="s">
        <v>399</v>
      </c>
      <c r="AB69" s="40" t="s">
        <v>476</v>
      </c>
      <c r="AC69" s="86"/>
      <c r="AD69" s="168">
        <v>6690366.9500000002</v>
      </c>
      <c r="AE69" s="168">
        <v>4932910.1999999993</v>
      </c>
      <c r="AF69" s="163">
        <v>1757456.7500000009</v>
      </c>
      <c r="AG69" s="131">
        <v>0.35627179063588088</v>
      </c>
      <c r="AH69" s="177">
        <f>+AD69-'CE_Ministeriale comparato'!H68</f>
        <v>0</v>
      </c>
      <c r="AI69" s="177">
        <f>+AE69-'CE_Ministeriale comparato'!I68</f>
        <v>0</v>
      </c>
      <c r="AJ69" s="177">
        <f>+AF69-'CE_Ministeriale comparato'!J68</f>
        <v>0</v>
      </c>
      <c r="AK69" s="177">
        <f>+AG69-'CE_Ministeriale comparato'!K68</f>
        <v>0</v>
      </c>
      <c r="AL69" s="177">
        <f>+AH69-'CE_Ministeriale comparato'!L68</f>
        <v>0</v>
      </c>
    </row>
    <row r="70" spans="3:38" x14ac:dyDescent="0.25">
      <c r="C70" s="161">
        <v>0</v>
      </c>
      <c r="D70" s="20">
        <v>0</v>
      </c>
      <c r="E70" s="175">
        <f>+'CE-118'!C77</f>
        <v>0</v>
      </c>
      <c r="F70" s="175">
        <f>+'CE-118'!D77</f>
        <v>0</v>
      </c>
      <c r="G70" s="176">
        <f t="shared" si="2"/>
        <v>0</v>
      </c>
      <c r="H70" s="176">
        <f t="shared" si="3"/>
        <v>0</v>
      </c>
      <c r="I70" s="59"/>
      <c r="J70" s="39"/>
      <c r="K70" s="80"/>
      <c r="L70" s="39" t="s">
        <v>399</v>
      </c>
      <c r="M70" s="40" t="s">
        <v>476</v>
      </c>
      <c r="N70" s="86"/>
      <c r="O70" s="168">
        <v>6690366.9500000002</v>
      </c>
      <c r="P70" s="168">
        <v>4932910.1999999993</v>
      </c>
      <c r="Q70" s="163">
        <v>1757456.7500000009</v>
      </c>
      <c r="R70" s="131">
        <v>0.35627179063588088</v>
      </c>
      <c r="S70" s="177">
        <f>+O70-'CE_Ministeriale comparato'!H68</f>
        <v>0</v>
      </c>
      <c r="T70" s="177">
        <f>+P70-'CE_Ministeriale comparato'!I68</f>
        <v>0</v>
      </c>
      <c r="U70" s="177">
        <f>+Q70-'CE_Ministeriale comparato'!J68</f>
        <v>0</v>
      </c>
      <c r="V70" s="177">
        <f>+R70-'CE_Ministeriale comparato'!K68</f>
        <v>0</v>
      </c>
      <c r="W70" s="177">
        <f>+S70-'CE_Ministeriale comparato'!L68</f>
        <v>0</v>
      </c>
      <c r="X70" s="59"/>
      <c r="Y70" s="151"/>
      <c r="Z70" s="84"/>
      <c r="AA70" s="151" t="s">
        <v>412</v>
      </c>
      <c r="AB70" s="166" t="s">
        <v>477</v>
      </c>
      <c r="AC70" s="85"/>
      <c r="AD70" s="168">
        <v>77753592.040000007</v>
      </c>
      <c r="AE70" s="168">
        <v>76366252.549999997</v>
      </c>
      <c r="AF70" s="163">
        <v>1387339.4900000095</v>
      </c>
      <c r="AG70" s="131">
        <v>1.8166918549416364E-2</v>
      </c>
      <c r="AH70" s="177">
        <f>+AD70-'CE_Ministeriale comparato'!H69</f>
        <v>0</v>
      </c>
      <c r="AI70" s="177">
        <f>+AE70-'CE_Ministeriale comparato'!I69</f>
        <v>0</v>
      </c>
      <c r="AJ70" s="177">
        <f>+AF70-'CE_Ministeriale comparato'!J69</f>
        <v>0</v>
      </c>
      <c r="AK70" s="177">
        <f>+AG70-'CE_Ministeriale comparato'!K69</f>
        <v>0</v>
      </c>
      <c r="AL70" s="177">
        <f>+AH70-'CE_Ministeriale comparato'!L69</f>
        <v>0</v>
      </c>
    </row>
    <row r="71" spans="3:38" x14ac:dyDescent="0.25">
      <c r="C71" s="161">
        <v>396212.99000000005</v>
      </c>
      <c r="D71" s="20">
        <v>464894.9</v>
      </c>
      <c r="E71" s="175">
        <f>+'CE-118'!C78</f>
        <v>396212.99000000005</v>
      </c>
      <c r="F71" s="175">
        <f>+'CE-118'!D78</f>
        <v>464894.9</v>
      </c>
      <c r="G71" s="176">
        <f t="shared" si="2"/>
        <v>0</v>
      </c>
      <c r="H71" s="176">
        <f t="shared" si="3"/>
        <v>0</v>
      </c>
      <c r="I71" s="59"/>
      <c r="J71" s="151"/>
      <c r="K71" s="84"/>
      <c r="L71" s="151" t="s">
        <v>412</v>
      </c>
      <c r="M71" s="166" t="s">
        <v>477</v>
      </c>
      <c r="N71" s="85"/>
      <c r="O71" s="168">
        <v>77753592.040000007</v>
      </c>
      <c r="P71" s="168">
        <v>76366252.549999997</v>
      </c>
      <c r="Q71" s="163">
        <v>1387339.4900000095</v>
      </c>
      <c r="R71" s="131">
        <v>1.8166918549416364E-2</v>
      </c>
      <c r="S71" s="177">
        <f>+O71-'CE_Ministeriale comparato'!H69</f>
        <v>0</v>
      </c>
      <c r="T71" s="177">
        <f>+P71-'CE_Ministeriale comparato'!I69</f>
        <v>0</v>
      </c>
      <c r="U71" s="177">
        <f>+Q71-'CE_Ministeriale comparato'!J69</f>
        <v>0</v>
      </c>
      <c r="V71" s="177">
        <f>+R71-'CE_Ministeriale comparato'!K69</f>
        <v>0</v>
      </c>
      <c r="W71" s="177">
        <f>+S71-'CE_Ministeriale comparato'!L69</f>
        <v>0</v>
      </c>
      <c r="X71" s="59"/>
      <c r="Y71" s="150"/>
      <c r="Z71" s="87"/>
      <c r="AA71" s="184" t="s">
        <v>418</v>
      </c>
      <c r="AB71" s="186" t="s">
        <v>478</v>
      </c>
      <c r="AC71" s="214"/>
      <c r="AD71" s="190">
        <v>1755312.62</v>
      </c>
      <c r="AE71" s="190">
        <v>1743463.2799999998</v>
      </c>
      <c r="AF71" s="190">
        <v>11849.340000000317</v>
      </c>
      <c r="AG71" s="178">
        <v>6.7964379496425744E-3</v>
      </c>
      <c r="AH71" s="177">
        <f>+AD71-'CE_Ministeriale comparato'!H70</f>
        <v>0</v>
      </c>
      <c r="AI71" s="177">
        <f>+AE71-'CE_Ministeriale comparato'!I70</f>
        <v>0</v>
      </c>
      <c r="AJ71" s="177">
        <f>+AF71-'CE_Ministeriale comparato'!J70</f>
        <v>0</v>
      </c>
      <c r="AK71" s="177">
        <f>+AG71-'CE_Ministeriale comparato'!K70</f>
        <v>0</v>
      </c>
      <c r="AL71" s="177">
        <f>+AH71-'CE_Ministeriale comparato'!L70</f>
        <v>0</v>
      </c>
    </row>
    <row r="72" spans="3:38" x14ac:dyDescent="0.25">
      <c r="C72" s="161">
        <v>28770</v>
      </c>
      <c r="D72" s="20">
        <v>1050</v>
      </c>
      <c r="E72" s="175">
        <f>+'CE-118'!C79</f>
        <v>28770</v>
      </c>
      <c r="F72" s="175">
        <f>+'CE-118'!D79</f>
        <v>1050</v>
      </c>
      <c r="G72" s="176">
        <f t="shared" si="2"/>
        <v>0</v>
      </c>
      <c r="H72" s="176">
        <f t="shared" si="3"/>
        <v>0</v>
      </c>
      <c r="I72" s="59"/>
      <c r="J72" s="150"/>
      <c r="K72" s="87"/>
      <c r="L72" s="184" t="s">
        <v>418</v>
      </c>
      <c r="M72" s="186" t="s">
        <v>478</v>
      </c>
      <c r="N72" s="214"/>
      <c r="O72" s="190">
        <v>1755312.62</v>
      </c>
      <c r="P72" s="190">
        <v>1743463.2799999998</v>
      </c>
      <c r="Q72" s="190">
        <v>11849.340000000317</v>
      </c>
      <c r="R72" s="178">
        <v>6.7964379496425744E-3</v>
      </c>
      <c r="S72" s="177">
        <f>+O72-'CE_Ministeriale comparato'!H70</f>
        <v>0</v>
      </c>
      <c r="T72" s="177">
        <f>+P72-'CE_Ministeriale comparato'!I70</f>
        <v>0</v>
      </c>
      <c r="U72" s="177">
        <f>+Q72-'CE_Ministeriale comparato'!J70</f>
        <v>0</v>
      </c>
      <c r="V72" s="177">
        <f>+R72-'CE_Ministeriale comparato'!K70</f>
        <v>0</v>
      </c>
      <c r="W72" s="177">
        <f>+S72-'CE_Ministeriale comparato'!L70</f>
        <v>0</v>
      </c>
      <c r="X72" s="59"/>
      <c r="Y72" s="151"/>
      <c r="Z72" s="84"/>
      <c r="AA72" s="189"/>
      <c r="AB72" s="188"/>
      <c r="AC72" s="215"/>
      <c r="AD72" s="191" t="e">
        <v>#N/A</v>
      </c>
      <c r="AE72" s="191" t="e">
        <v>#N/A</v>
      </c>
      <c r="AF72" s="191"/>
      <c r="AG72" s="193" t="s">
        <v>1455</v>
      </c>
      <c r="AH72" s="177" t="e">
        <f>+AD72-'CE_Ministeriale comparato'!H71</f>
        <v>#N/A</v>
      </c>
      <c r="AI72" s="177" t="e">
        <f>+AE72-'CE_Ministeriale comparato'!I71</f>
        <v>#N/A</v>
      </c>
      <c r="AJ72" s="177">
        <f>+AF72-'CE_Ministeriale comparato'!J71</f>
        <v>0</v>
      </c>
      <c r="AK72" s="177" t="e">
        <f>+AG72-'CE_Ministeriale comparato'!K71</f>
        <v>#VALUE!</v>
      </c>
      <c r="AL72" s="177" t="e">
        <f>+AH72-'CE_Ministeriale comparato'!L71</f>
        <v>#N/A</v>
      </c>
    </row>
    <row r="73" spans="3:38" x14ac:dyDescent="0.25">
      <c r="C73" s="161">
        <v>367442.99000000005</v>
      </c>
      <c r="D73" s="20">
        <v>463844.9</v>
      </c>
      <c r="E73" s="175">
        <f>+'CE-118'!C80</f>
        <v>367442.99000000005</v>
      </c>
      <c r="F73" s="175">
        <f>+'CE-118'!D80</f>
        <v>463844.9</v>
      </c>
      <c r="G73" s="176">
        <f t="shared" si="2"/>
        <v>0</v>
      </c>
      <c r="H73" s="176">
        <f t="shared" si="3"/>
        <v>0</v>
      </c>
      <c r="I73" s="59"/>
      <c r="J73" s="151"/>
      <c r="K73" s="84"/>
      <c r="L73" s="189"/>
      <c r="M73" s="188"/>
      <c r="N73" s="215"/>
      <c r="O73" s="191" t="e">
        <v>#N/A</v>
      </c>
      <c r="P73" s="191" t="e">
        <v>#N/A</v>
      </c>
      <c r="Q73" s="191"/>
      <c r="R73" s="193" t="s">
        <v>1455</v>
      </c>
      <c r="S73" s="177" t="e">
        <f>+O73-'CE_Ministeriale comparato'!H71</f>
        <v>#N/A</v>
      </c>
      <c r="T73" s="177" t="e">
        <f>+P73-'CE_Ministeriale comparato'!I71</f>
        <v>#N/A</v>
      </c>
      <c r="U73" s="177">
        <f>+Q73-'CE_Ministeriale comparato'!J71</f>
        <v>0</v>
      </c>
      <c r="V73" s="177" t="e">
        <f>+R73-'CE_Ministeriale comparato'!K71</f>
        <v>#VALUE!</v>
      </c>
      <c r="W73" s="177" t="e">
        <f>+S73-'CE_Ministeriale comparato'!L71</f>
        <v>#N/A</v>
      </c>
      <c r="X73" s="59"/>
      <c r="Y73" s="152"/>
      <c r="Z73" s="88"/>
      <c r="AA73" s="185"/>
      <c r="AB73" s="187"/>
      <c r="AC73" s="216"/>
      <c r="AD73" s="192" t="e">
        <v>#N/A</v>
      </c>
      <c r="AE73" s="192" t="e">
        <v>#N/A</v>
      </c>
      <c r="AF73" s="192"/>
      <c r="AG73" s="179" t="s">
        <v>1455</v>
      </c>
      <c r="AH73" s="177" t="e">
        <f>+AD73-'CE_Ministeriale comparato'!H72</f>
        <v>#N/A</v>
      </c>
      <c r="AI73" s="177" t="e">
        <f>+AE73-'CE_Ministeriale comparato'!I72</f>
        <v>#N/A</v>
      </c>
      <c r="AJ73" s="177">
        <f>+AF73-'CE_Ministeriale comparato'!J72</f>
        <v>0</v>
      </c>
      <c r="AK73" s="177" t="e">
        <f>+AG73-'CE_Ministeriale comparato'!K72</f>
        <v>#VALUE!</v>
      </c>
      <c r="AL73" s="177" t="e">
        <f>+AH73-'CE_Ministeriale comparato'!L72</f>
        <v>#N/A</v>
      </c>
    </row>
    <row r="74" spans="3:38" x14ac:dyDescent="0.25">
      <c r="C74" s="161">
        <v>77865.75</v>
      </c>
      <c r="D74" s="20">
        <v>48857.7</v>
      </c>
      <c r="E74" s="175">
        <f>+'CE-118'!C81</f>
        <v>77865.75</v>
      </c>
      <c r="F74" s="175">
        <f>+'CE-118'!D81</f>
        <v>48857.7</v>
      </c>
      <c r="G74" s="176">
        <f t="shared" si="2"/>
        <v>0</v>
      </c>
      <c r="H74" s="176">
        <f t="shared" si="3"/>
        <v>0</v>
      </c>
      <c r="I74" s="59"/>
      <c r="J74" s="152"/>
      <c r="K74" s="88"/>
      <c r="L74" s="185"/>
      <c r="M74" s="187"/>
      <c r="N74" s="216"/>
      <c r="O74" s="192" t="e">
        <v>#N/A</v>
      </c>
      <c r="P74" s="192" t="e">
        <v>#N/A</v>
      </c>
      <c r="Q74" s="192"/>
      <c r="R74" s="179" t="s">
        <v>1455</v>
      </c>
      <c r="S74" s="177" t="e">
        <f>+O74-'CE_Ministeriale comparato'!H72</f>
        <v>#N/A</v>
      </c>
      <c r="T74" s="177" t="e">
        <f>+P74-'CE_Ministeriale comparato'!I72</f>
        <v>#N/A</v>
      </c>
      <c r="U74" s="177">
        <f>+Q74-'CE_Ministeriale comparato'!J72</f>
        <v>0</v>
      </c>
      <c r="V74" s="177" t="e">
        <f>+R74-'CE_Ministeriale comparato'!K72</f>
        <v>#VALUE!</v>
      </c>
      <c r="W74" s="177" t="e">
        <f>+S74-'CE_Ministeriale comparato'!L72</f>
        <v>#N/A</v>
      </c>
      <c r="X74" s="59"/>
      <c r="Y74" s="151"/>
      <c r="Z74" s="84"/>
      <c r="AA74" s="189" t="s">
        <v>445</v>
      </c>
      <c r="AB74" s="188" t="s">
        <v>479</v>
      </c>
      <c r="AC74" s="215"/>
      <c r="AD74" s="190">
        <v>36151982.170000002</v>
      </c>
      <c r="AE74" s="190">
        <v>33024334.399999999</v>
      </c>
      <c r="AF74" s="190">
        <v>3127647.7700000033</v>
      </c>
      <c r="AG74" s="178">
        <v>9.4707367364836384E-2</v>
      </c>
      <c r="AH74" s="177">
        <f>+AD74-'CE_Ministeriale comparato'!H73</f>
        <v>0</v>
      </c>
      <c r="AI74" s="177">
        <f>+AE74-'CE_Ministeriale comparato'!I73</f>
        <v>0</v>
      </c>
      <c r="AJ74" s="177">
        <f>+AF74-'CE_Ministeriale comparato'!J73</f>
        <v>0</v>
      </c>
      <c r="AK74" s="177">
        <f>+AG74-'CE_Ministeriale comparato'!K73</f>
        <v>0</v>
      </c>
      <c r="AL74" s="177">
        <f>+AH74-'CE_Ministeriale comparato'!L73</f>
        <v>0</v>
      </c>
    </row>
    <row r="75" spans="3:38" x14ac:dyDescent="0.25">
      <c r="C75" s="161">
        <v>6576929.5</v>
      </c>
      <c r="D75" s="20">
        <v>6282904.1400000006</v>
      </c>
      <c r="E75" s="175">
        <f>+'CE-118'!C82</f>
        <v>6576929.5</v>
      </c>
      <c r="F75" s="175">
        <f>+'CE-118'!D82</f>
        <v>6282904.1400000006</v>
      </c>
      <c r="G75" s="176">
        <f t="shared" si="2"/>
        <v>0</v>
      </c>
      <c r="H75" s="176">
        <f t="shared" si="3"/>
        <v>0</v>
      </c>
      <c r="I75" s="59"/>
      <c r="J75" s="151"/>
      <c r="K75" s="84"/>
      <c r="L75" s="189" t="s">
        <v>445</v>
      </c>
      <c r="M75" s="188" t="s">
        <v>479</v>
      </c>
      <c r="N75" s="215"/>
      <c r="O75" s="190">
        <v>36151982.170000002</v>
      </c>
      <c r="P75" s="190">
        <v>33024334.399999999</v>
      </c>
      <c r="Q75" s="190">
        <v>3127647.7700000033</v>
      </c>
      <c r="R75" s="178">
        <v>9.4707367364836384E-2</v>
      </c>
      <c r="S75" s="177">
        <f>+O75-'CE_Ministeriale comparato'!H73</f>
        <v>0</v>
      </c>
      <c r="T75" s="177">
        <f>+P75-'CE_Ministeriale comparato'!I73</f>
        <v>0</v>
      </c>
      <c r="U75" s="177">
        <f>+Q75-'CE_Ministeriale comparato'!J73</f>
        <v>0</v>
      </c>
      <c r="V75" s="177">
        <f>+R75-'CE_Ministeriale comparato'!K73</f>
        <v>0</v>
      </c>
      <c r="W75" s="177">
        <f>+S75-'CE_Ministeriale comparato'!L73</f>
        <v>0</v>
      </c>
      <c r="X75" s="59"/>
      <c r="Y75" s="151"/>
      <c r="Z75" s="84"/>
      <c r="AA75" s="189"/>
      <c r="AB75" s="188"/>
      <c r="AC75" s="215"/>
      <c r="AD75" s="191" t="e">
        <v>#N/A</v>
      </c>
      <c r="AE75" s="191" t="e">
        <v>#N/A</v>
      </c>
      <c r="AF75" s="191"/>
      <c r="AG75" s="193" t="s">
        <v>1455</v>
      </c>
      <c r="AH75" s="177" t="e">
        <f>+AD75-'CE_Ministeriale comparato'!H74</f>
        <v>#N/A</v>
      </c>
      <c r="AI75" s="177" t="e">
        <f>+AE75-'CE_Ministeriale comparato'!I74</f>
        <v>#N/A</v>
      </c>
      <c r="AJ75" s="177">
        <f>+AF75-'CE_Ministeriale comparato'!J74</f>
        <v>0</v>
      </c>
      <c r="AK75" s="177" t="e">
        <f>+AG75-'CE_Ministeriale comparato'!K74</f>
        <v>#VALUE!</v>
      </c>
      <c r="AL75" s="177" t="e">
        <f>+AH75-'CE_Ministeriale comparato'!L74</f>
        <v>#N/A</v>
      </c>
    </row>
    <row r="76" spans="3:38" x14ac:dyDescent="0.25">
      <c r="C76" s="161">
        <v>3506414</v>
      </c>
      <c r="D76" s="20">
        <v>3447914</v>
      </c>
      <c r="E76" s="175">
        <f>+'CE-118'!C83</f>
        <v>3506414</v>
      </c>
      <c r="F76" s="175">
        <f>+'CE-118'!D83</f>
        <v>3447914</v>
      </c>
      <c r="G76" s="176">
        <f t="shared" si="2"/>
        <v>0</v>
      </c>
      <c r="H76" s="176">
        <f t="shared" si="3"/>
        <v>0</v>
      </c>
      <c r="I76" s="59"/>
      <c r="J76" s="151"/>
      <c r="K76" s="84"/>
      <c r="L76" s="189"/>
      <c r="M76" s="188"/>
      <c r="N76" s="215"/>
      <c r="O76" s="191" t="e">
        <v>#N/A</v>
      </c>
      <c r="P76" s="191" t="e">
        <v>#N/A</v>
      </c>
      <c r="Q76" s="191"/>
      <c r="R76" s="193" t="s">
        <v>1455</v>
      </c>
      <c r="S76" s="177" t="e">
        <f>+O76-'CE_Ministeriale comparato'!H74</f>
        <v>#N/A</v>
      </c>
      <c r="T76" s="177" t="e">
        <f>+P76-'CE_Ministeriale comparato'!I74</f>
        <v>#N/A</v>
      </c>
      <c r="U76" s="177">
        <f>+Q76-'CE_Ministeriale comparato'!J74</f>
        <v>0</v>
      </c>
      <c r="V76" s="177" t="e">
        <f>+R76-'CE_Ministeriale comparato'!K74</f>
        <v>#VALUE!</v>
      </c>
      <c r="W76" s="177" t="e">
        <f>+S76-'CE_Ministeriale comparato'!L74</f>
        <v>#N/A</v>
      </c>
      <c r="X76" s="59"/>
      <c r="Y76" s="151"/>
      <c r="Z76" s="84"/>
      <c r="AA76" s="189"/>
      <c r="AB76" s="188"/>
      <c r="AC76" s="215"/>
      <c r="AD76" s="192" t="e">
        <v>#N/A</v>
      </c>
      <c r="AE76" s="192" t="e">
        <v>#N/A</v>
      </c>
      <c r="AF76" s="192"/>
      <c r="AG76" s="179" t="s">
        <v>1455</v>
      </c>
      <c r="AH76" s="177" t="e">
        <f>+AD76-'CE_Ministeriale comparato'!H75</f>
        <v>#N/A</v>
      </c>
      <c r="AI76" s="177" t="e">
        <f>+AE76-'CE_Ministeriale comparato'!I75</f>
        <v>#N/A</v>
      </c>
      <c r="AJ76" s="177">
        <f>+AF76-'CE_Ministeriale comparato'!J75</f>
        <v>0</v>
      </c>
      <c r="AK76" s="177" t="e">
        <f>+AG76-'CE_Ministeriale comparato'!K75</f>
        <v>#VALUE!</v>
      </c>
      <c r="AL76" s="177" t="e">
        <f>+AH76-'CE_Ministeriale comparato'!L75</f>
        <v>#N/A</v>
      </c>
    </row>
    <row r="77" spans="3:38" ht="15.75" x14ac:dyDescent="0.25">
      <c r="C77" s="161">
        <v>1631290</v>
      </c>
      <c r="D77" s="20">
        <v>1298649</v>
      </c>
      <c r="E77" s="175">
        <f>+'CE-118'!C84</f>
        <v>1631290</v>
      </c>
      <c r="F77" s="175">
        <f>+'CE-118'!D84</f>
        <v>1298649</v>
      </c>
      <c r="G77" s="176">
        <f t="shared" si="2"/>
        <v>0</v>
      </c>
      <c r="H77" s="176">
        <f t="shared" si="3"/>
        <v>0</v>
      </c>
      <c r="I77" s="59"/>
      <c r="J77" s="151"/>
      <c r="K77" s="84"/>
      <c r="L77" s="189"/>
      <c r="M77" s="188"/>
      <c r="N77" s="215"/>
      <c r="O77" s="192" t="e">
        <v>#N/A</v>
      </c>
      <c r="P77" s="192" t="e">
        <v>#N/A</v>
      </c>
      <c r="Q77" s="192"/>
      <c r="R77" s="179" t="s">
        <v>1455</v>
      </c>
      <c r="S77" s="177" t="e">
        <f>+O77-'CE_Ministeriale comparato'!H75</f>
        <v>#N/A</v>
      </c>
      <c r="T77" s="177" t="e">
        <f>+P77-'CE_Ministeriale comparato'!I75</f>
        <v>#N/A</v>
      </c>
      <c r="U77" s="177">
        <f>+Q77-'CE_Ministeriale comparato'!J75</f>
        <v>0</v>
      </c>
      <c r="V77" s="177" t="e">
        <f>+R77-'CE_Ministeriale comparato'!K75</f>
        <v>#VALUE!</v>
      </c>
      <c r="W77" s="177" t="e">
        <f>+S77-'CE_Ministeriale comparato'!L75</f>
        <v>#N/A</v>
      </c>
      <c r="X77" s="59"/>
      <c r="Y77" s="35" t="s">
        <v>428</v>
      </c>
      <c r="Z77" s="79" t="s">
        <v>480</v>
      </c>
      <c r="AA77" s="89"/>
      <c r="AB77" s="74"/>
      <c r="AC77" s="75"/>
      <c r="AD77" s="174">
        <v>4093642.1999999997</v>
      </c>
      <c r="AE77" s="174">
        <v>2794435.25</v>
      </c>
      <c r="AF77" s="120">
        <v>1299206.9499999997</v>
      </c>
      <c r="AG77" s="130">
        <v>0.46492648201456793</v>
      </c>
      <c r="AH77" s="177">
        <f>+AD77-'CE_Ministeriale comparato'!H76</f>
        <v>0</v>
      </c>
      <c r="AI77" s="177">
        <f>+AE77-'CE_Ministeriale comparato'!I76</f>
        <v>0</v>
      </c>
      <c r="AJ77" s="177">
        <f>+AF77-'CE_Ministeriale comparato'!J76</f>
        <v>0</v>
      </c>
      <c r="AK77" s="177">
        <f>+AG77-'CE_Ministeriale comparato'!K76</f>
        <v>0</v>
      </c>
      <c r="AL77" s="177">
        <f>+AH77-'CE_Ministeriale comparato'!L76</f>
        <v>0</v>
      </c>
    </row>
    <row r="78" spans="3:38" ht="15.75" x14ac:dyDescent="0.25">
      <c r="C78" s="161">
        <v>238124</v>
      </c>
      <c r="D78" s="20">
        <v>280403</v>
      </c>
      <c r="E78" s="175">
        <f>+'CE-118'!C85</f>
        <v>238124</v>
      </c>
      <c r="F78" s="175">
        <f>+'CE-118'!D85</f>
        <v>280403</v>
      </c>
      <c r="G78" s="176">
        <f t="shared" si="2"/>
        <v>0</v>
      </c>
      <c r="H78" s="176">
        <f t="shared" si="3"/>
        <v>0</v>
      </c>
      <c r="I78" s="59"/>
      <c r="J78" s="35" t="s">
        <v>428</v>
      </c>
      <c r="K78" s="79" t="s">
        <v>480</v>
      </c>
      <c r="L78" s="89"/>
      <c r="M78" s="74"/>
      <c r="N78" s="75"/>
      <c r="O78" s="174">
        <v>4093642.1999999997</v>
      </c>
      <c r="P78" s="174">
        <v>2794435.25</v>
      </c>
      <c r="Q78" s="120">
        <v>1299206.9499999997</v>
      </c>
      <c r="R78" s="130">
        <v>0.46492648201456793</v>
      </c>
      <c r="S78" s="177">
        <f>+O78-'CE_Ministeriale comparato'!H76</f>
        <v>0</v>
      </c>
      <c r="T78" s="177">
        <f>+P78-'CE_Ministeriale comparato'!I76</f>
        <v>0</v>
      </c>
      <c r="U78" s="177">
        <f>+Q78-'CE_Ministeriale comparato'!J76</f>
        <v>0</v>
      </c>
      <c r="V78" s="177">
        <f>+R78-'CE_Ministeriale comparato'!K76</f>
        <v>0</v>
      </c>
      <c r="W78" s="177">
        <f>+S78-'CE_Ministeriale comparato'!L76</f>
        <v>0</v>
      </c>
      <c r="X78" s="59"/>
      <c r="Y78" s="50" t="s">
        <v>430</v>
      </c>
      <c r="Z78" s="82" t="s">
        <v>481</v>
      </c>
      <c r="AA78" s="90"/>
      <c r="AB78" s="82"/>
      <c r="AC78" s="91"/>
      <c r="AD78" s="174">
        <v>17217603.590000004</v>
      </c>
      <c r="AE78" s="174">
        <v>16992379.140000001</v>
      </c>
      <c r="AF78" s="120">
        <v>225224.45000000298</v>
      </c>
      <c r="AG78" s="130">
        <v>1.3254438836632677E-2</v>
      </c>
      <c r="AH78" s="177">
        <f>+AD78-'CE_Ministeriale comparato'!H77</f>
        <v>0</v>
      </c>
      <c r="AI78" s="177">
        <f>+AE78-'CE_Ministeriale comparato'!I77</f>
        <v>0</v>
      </c>
      <c r="AJ78" s="177">
        <f>+AF78-'CE_Ministeriale comparato'!J77</f>
        <v>0</v>
      </c>
      <c r="AK78" s="177">
        <f>+AG78-'CE_Ministeriale comparato'!K77</f>
        <v>0</v>
      </c>
      <c r="AL78" s="177">
        <f>+AH78-'CE_Ministeriale comparato'!L77</f>
        <v>0</v>
      </c>
    </row>
    <row r="79" spans="3:38" ht="15.75" x14ac:dyDescent="0.25">
      <c r="C79" s="161">
        <v>0</v>
      </c>
      <c r="D79" s="20">
        <v>0</v>
      </c>
      <c r="E79" s="175">
        <f>+'CE-118'!C86</f>
        <v>0</v>
      </c>
      <c r="F79" s="175">
        <f>+'CE-118'!D86</f>
        <v>0</v>
      </c>
      <c r="G79" s="176">
        <f t="shared" si="2"/>
        <v>0</v>
      </c>
      <c r="H79" s="176">
        <f t="shared" si="3"/>
        <v>0</v>
      </c>
      <c r="I79" s="59"/>
      <c r="J79" s="50" t="s">
        <v>430</v>
      </c>
      <c r="K79" s="82" t="s">
        <v>481</v>
      </c>
      <c r="L79" s="90"/>
      <c r="M79" s="82"/>
      <c r="N79" s="91"/>
      <c r="O79" s="174">
        <v>17217603.590000004</v>
      </c>
      <c r="P79" s="174">
        <v>16992379.140000001</v>
      </c>
      <c r="Q79" s="120">
        <v>225224.45000000298</v>
      </c>
      <c r="R79" s="130">
        <v>1.3254438836632677E-2</v>
      </c>
      <c r="S79" s="177">
        <f>+O79-'CE_Ministeriale comparato'!H77</f>
        <v>0</v>
      </c>
      <c r="T79" s="177">
        <f>+P79-'CE_Ministeriale comparato'!I77</f>
        <v>0</v>
      </c>
      <c r="U79" s="177">
        <f>+Q79-'CE_Ministeriale comparato'!J77</f>
        <v>0</v>
      </c>
      <c r="V79" s="177">
        <f>+R79-'CE_Ministeriale comparato'!K77</f>
        <v>0</v>
      </c>
      <c r="W79" s="177">
        <f>+S79-'CE_Ministeriale comparato'!L77</f>
        <v>0</v>
      </c>
      <c r="X79" s="59"/>
      <c r="Y79" s="39"/>
      <c r="Z79" s="80"/>
      <c r="AA79" s="39" t="s">
        <v>397</v>
      </c>
      <c r="AB79" s="40" t="s">
        <v>482</v>
      </c>
      <c r="AC79" s="86"/>
      <c r="AD79" s="174">
        <v>497397.12</v>
      </c>
      <c r="AE79" s="174">
        <v>442801.26</v>
      </c>
      <c r="AF79" s="163">
        <v>54595.859999999986</v>
      </c>
      <c r="AG79" s="131">
        <v>0.12329653262504263</v>
      </c>
      <c r="AH79" s="177">
        <f>+AD79-'CE_Ministeriale comparato'!H78</f>
        <v>0</v>
      </c>
      <c r="AI79" s="177">
        <f>+AE79-'CE_Ministeriale comparato'!I78</f>
        <v>0</v>
      </c>
      <c r="AJ79" s="177">
        <f>+AF79-'CE_Ministeriale comparato'!J78</f>
        <v>0</v>
      </c>
      <c r="AK79" s="177">
        <f>+AG79-'CE_Ministeriale comparato'!K78</f>
        <v>0</v>
      </c>
      <c r="AL79" s="177">
        <f>+AH79-'CE_Ministeriale comparato'!L78</f>
        <v>0</v>
      </c>
    </row>
    <row r="80" spans="3:38" ht="15.75" x14ac:dyDescent="0.25">
      <c r="C80" s="161">
        <v>549966</v>
      </c>
      <c r="D80" s="20">
        <v>569015</v>
      </c>
      <c r="E80" s="175">
        <f>+'CE-118'!C87</f>
        <v>549966</v>
      </c>
      <c r="F80" s="175">
        <f>+'CE-118'!D87</f>
        <v>569015</v>
      </c>
      <c r="G80" s="176">
        <f t="shared" si="2"/>
        <v>0</v>
      </c>
      <c r="H80" s="176">
        <f t="shared" si="3"/>
        <v>0</v>
      </c>
      <c r="I80" s="59"/>
      <c r="J80" s="39"/>
      <c r="K80" s="80"/>
      <c r="L80" s="39" t="s">
        <v>397</v>
      </c>
      <c r="M80" s="40" t="s">
        <v>482</v>
      </c>
      <c r="N80" s="86"/>
      <c r="O80" s="174">
        <v>497397.12</v>
      </c>
      <c r="P80" s="174">
        <v>442801.26</v>
      </c>
      <c r="Q80" s="163">
        <v>54595.859999999986</v>
      </c>
      <c r="R80" s="131">
        <v>0.12329653262504263</v>
      </c>
      <c r="S80" s="177">
        <f>+O80-'CE_Ministeriale comparato'!H78</f>
        <v>0</v>
      </c>
      <c r="T80" s="177">
        <f>+P80-'CE_Ministeriale comparato'!I78</f>
        <v>0</v>
      </c>
      <c r="U80" s="177">
        <f>+Q80-'CE_Ministeriale comparato'!J78</f>
        <v>0</v>
      </c>
      <c r="V80" s="177">
        <f>+R80-'CE_Ministeriale comparato'!K78</f>
        <v>0</v>
      </c>
      <c r="W80" s="177">
        <f>+S80-'CE_Ministeriale comparato'!L78</f>
        <v>0</v>
      </c>
      <c r="X80" s="49"/>
      <c r="Y80" s="50"/>
      <c r="Z80" s="82"/>
      <c r="AA80" s="151" t="s">
        <v>399</v>
      </c>
      <c r="AB80" s="166" t="s">
        <v>483</v>
      </c>
      <c r="AC80" s="91"/>
      <c r="AD80" s="174">
        <v>8931501.1900000013</v>
      </c>
      <c r="AE80" s="174">
        <v>8777978.6400000006</v>
      </c>
      <c r="AF80" s="163">
        <v>153522.55000000075</v>
      </c>
      <c r="AG80" s="131">
        <v>1.7489510546359763E-2</v>
      </c>
      <c r="AH80" s="177">
        <f>+AD80-'CE_Ministeriale comparato'!H79</f>
        <v>0</v>
      </c>
      <c r="AI80" s="177">
        <f>+AE80-'CE_Ministeriale comparato'!I79</f>
        <v>0</v>
      </c>
      <c r="AJ80" s="177">
        <f>+AF80-'CE_Ministeriale comparato'!J79</f>
        <v>0</v>
      </c>
      <c r="AK80" s="177">
        <f>+AG80-'CE_Ministeriale comparato'!K79</f>
        <v>0</v>
      </c>
      <c r="AL80" s="177">
        <f>+AH80-'CE_Ministeriale comparato'!L79</f>
        <v>0</v>
      </c>
    </row>
    <row r="81" spans="3:38" ht="15.75" x14ac:dyDescent="0.25">
      <c r="C81" s="161">
        <v>61592</v>
      </c>
      <c r="D81" s="20">
        <v>55590</v>
      </c>
      <c r="E81" s="175">
        <f>+'CE-118'!C88</f>
        <v>61592</v>
      </c>
      <c r="F81" s="175">
        <f>+'CE-118'!D88</f>
        <v>55590</v>
      </c>
      <c r="G81" s="176">
        <f t="shared" si="2"/>
        <v>0</v>
      </c>
      <c r="H81" s="176">
        <f t="shared" si="3"/>
        <v>0</v>
      </c>
      <c r="I81" s="49"/>
      <c r="J81" s="50"/>
      <c r="K81" s="82"/>
      <c r="L81" s="151" t="s">
        <v>399</v>
      </c>
      <c r="M81" s="166" t="s">
        <v>483</v>
      </c>
      <c r="N81" s="91"/>
      <c r="O81" s="174">
        <v>8931501.1900000013</v>
      </c>
      <c r="P81" s="174">
        <v>8777978.6400000006</v>
      </c>
      <c r="Q81" s="163">
        <v>153522.55000000075</v>
      </c>
      <c r="R81" s="131">
        <v>1.7489510546359763E-2</v>
      </c>
      <c r="S81" s="177">
        <f>+O81-'CE_Ministeriale comparato'!H79</f>
        <v>0</v>
      </c>
      <c r="T81" s="177">
        <f>+P81-'CE_Ministeriale comparato'!I79</f>
        <v>0</v>
      </c>
      <c r="U81" s="177">
        <f>+Q81-'CE_Ministeriale comparato'!J79</f>
        <v>0</v>
      </c>
      <c r="V81" s="177">
        <f>+R81-'CE_Ministeriale comparato'!K79</f>
        <v>0</v>
      </c>
      <c r="W81" s="177">
        <f>+S81-'CE_Ministeriale comparato'!L79</f>
        <v>0</v>
      </c>
      <c r="X81" s="49"/>
      <c r="Y81" s="92"/>
      <c r="Z81" s="93"/>
      <c r="AA81" s="150" t="s">
        <v>412</v>
      </c>
      <c r="AB81" s="186" t="s">
        <v>484</v>
      </c>
      <c r="AC81" s="214"/>
      <c r="AD81" s="174">
        <v>7788705.2800000003</v>
      </c>
      <c r="AE81" s="174">
        <v>7771599.2399999993</v>
      </c>
      <c r="AF81" s="168">
        <v>17106.040000000969</v>
      </c>
      <c r="AG81" s="162">
        <v>2.201096514596006E-3</v>
      </c>
      <c r="AH81" s="177">
        <f>+AD81-'CE_Ministeriale comparato'!H80</f>
        <v>0</v>
      </c>
      <c r="AI81" s="177">
        <f>+AE81-'CE_Ministeriale comparato'!I80</f>
        <v>0</v>
      </c>
      <c r="AJ81" s="177">
        <f>+AF81-'CE_Ministeriale comparato'!J80</f>
        <v>0</v>
      </c>
      <c r="AK81" s="177">
        <f>+AG81-'CE_Ministeriale comparato'!K80</f>
        <v>0</v>
      </c>
      <c r="AL81" s="177">
        <f>+AH81-'CE_Ministeriale comparato'!L80</f>
        <v>0</v>
      </c>
    </row>
    <row r="82" spans="3:38" ht="15.75" x14ac:dyDescent="0.25">
      <c r="C82" s="161">
        <v>213606</v>
      </c>
      <c r="D82" s="20">
        <v>231248</v>
      </c>
      <c r="E82" s="175">
        <f>+'CE-118'!C89</f>
        <v>213606</v>
      </c>
      <c r="F82" s="175">
        <f>+'CE-118'!D89</f>
        <v>231248</v>
      </c>
      <c r="G82" s="176">
        <f t="shared" si="2"/>
        <v>0</v>
      </c>
      <c r="H82" s="176">
        <f t="shared" si="3"/>
        <v>0</v>
      </c>
      <c r="I82" s="49"/>
      <c r="J82" s="92"/>
      <c r="K82" s="93"/>
      <c r="L82" s="150" t="s">
        <v>412</v>
      </c>
      <c r="M82" s="186" t="s">
        <v>484</v>
      </c>
      <c r="N82" s="214"/>
      <c r="O82" s="174">
        <v>7788705.2800000003</v>
      </c>
      <c r="P82" s="174">
        <v>7771599.2399999993</v>
      </c>
      <c r="Q82" s="168">
        <v>17106.040000000969</v>
      </c>
      <c r="R82" s="162">
        <v>2.201096514596006E-3</v>
      </c>
      <c r="S82" s="177">
        <f>+O82-'CE_Ministeriale comparato'!H80</f>
        <v>0</v>
      </c>
      <c r="T82" s="177">
        <f>+P82-'CE_Ministeriale comparato'!I80</f>
        <v>0</v>
      </c>
      <c r="U82" s="177">
        <f>+Q82-'CE_Ministeriale comparato'!J80</f>
        <v>0</v>
      </c>
      <c r="V82" s="177">
        <f>+R82-'CE_Ministeriale comparato'!K80</f>
        <v>0</v>
      </c>
      <c r="W82" s="177">
        <f>+S82-'CE_Ministeriale comparato'!L80</f>
        <v>0</v>
      </c>
      <c r="X82" s="49"/>
      <c r="Y82" s="35" t="s">
        <v>432</v>
      </c>
      <c r="Z82" s="79" t="s">
        <v>485</v>
      </c>
      <c r="AA82" s="62"/>
      <c r="AB82" s="79"/>
      <c r="AC82" s="81"/>
      <c r="AD82" s="174">
        <v>473868.61</v>
      </c>
      <c r="AE82" s="174">
        <v>801146.45</v>
      </c>
      <c r="AF82" s="120">
        <v>-327277.83999999997</v>
      </c>
      <c r="AG82" s="130">
        <v>-0.40851187694834068</v>
      </c>
      <c r="AH82" s="177">
        <f>+AD82-'CE_Ministeriale comparato'!H81</f>
        <v>0</v>
      </c>
      <c r="AI82" s="177">
        <f>+AE82-'CE_Ministeriale comparato'!I81</f>
        <v>0</v>
      </c>
      <c r="AJ82" s="177">
        <f>+AF82-'CE_Ministeriale comparato'!J81</f>
        <v>0</v>
      </c>
      <c r="AK82" s="177">
        <f>+AG82-'CE_Ministeriale comparato'!K81</f>
        <v>0</v>
      </c>
      <c r="AL82" s="177">
        <f>+AH82-'CE_Ministeriale comparato'!L81</f>
        <v>0</v>
      </c>
    </row>
    <row r="83" spans="3:38" ht="15.75" x14ac:dyDescent="0.25">
      <c r="C83" s="161">
        <v>0</v>
      </c>
      <c r="D83" s="20">
        <v>0</v>
      </c>
      <c r="E83" s="175">
        <f>+'CE-118'!C90</f>
        <v>0</v>
      </c>
      <c r="F83" s="175">
        <f>+'CE-118'!D90</f>
        <v>0</v>
      </c>
      <c r="G83" s="176">
        <f t="shared" si="2"/>
        <v>0</v>
      </c>
      <c r="H83" s="176">
        <f t="shared" si="3"/>
        <v>0</v>
      </c>
      <c r="I83" s="49"/>
      <c r="J83" s="35" t="s">
        <v>432</v>
      </c>
      <c r="K83" s="79" t="s">
        <v>485</v>
      </c>
      <c r="L83" s="62"/>
      <c r="M83" s="79"/>
      <c r="N83" s="81"/>
      <c r="O83" s="174">
        <v>473868.61</v>
      </c>
      <c r="P83" s="174">
        <v>801146.45</v>
      </c>
      <c r="Q83" s="120">
        <v>-327277.83999999997</v>
      </c>
      <c r="R83" s="130">
        <v>-0.40851187694834068</v>
      </c>
      <c r="S83" s="177">
        <f>+O83-'CE_Ministeriale comparato'!H81</f>
        <v>0</v>
      </c>
      <c r="T83" s="177">
        <f>+P83-'CE_Ministeriale comparato'!I81</f>
        <v>0</v>
      </c>
      <c r="U83" s="177">
        <f>+Q83-'CE_Ministeriale comparato'!J81</f>
        <v>0</v>
      </c>
      <c r="V83" s="177">
        <f>+R83-'CE_Ministeriale comparato'!K81</f>
        <v>0</v>
      </c>
      <c r="W83" s="177">
        <f>+S83-'CE_Ministeriale comparato'!L81</f>
        <v>0</v>
      </c>
      <c r="X83" s="49"/>
      <c r="Y83" s="35" t="s">
        <v>486</v>
      </c>
      <c r="Z83" s="79" t="s">
        <v>487</v>
      </c>
      <c r="AA83" s="62"/>
      <c r="AB83" s="79"/>
      <c r="AC83" s="81"/>
      <c r="AD83" s="174">
        <v>-849448.09000000008</v>
      </c>
      <c r="AE83" s="174">
        <v>-2248.1899999999441</v>
      </c>
      <c r="AF83" s="120">
        <v>-847199.90000000014</v>
      </c>
      <c r="AG83" s="130">
        <v>376.83643286377986</v>
      </c>
      <c r="AH83" s="177">
        <f>+AD83-'CE_Ministeriale comparato'!H82</f>
        <v>0</v>
      </c>
      <c r="AI83" s="177">
        <f>+AE83-'CE_Ministeriale comparato'!I82</f>
        <v>0</v>
      </c>
      <c r="AJ83" s="177">
        <f>+AF83-'CE_Ministeriale comparato'!J82</f>
        <v>0</v>
      </c>
      <c r="AK83" s="177">
        <f>+AG83-'CE_Ministeriale comparato'!K82</f>
        <v>0</v>
      </c>
      <c r="AL83" s="177">
        <f>+AH83-'CE_Ministeriale comparato'!L82</f>
        <v>0</v>
      </c>
    </row>
    <row r="84" spans="3:38" ht="15.75" x14ac:dyDescent="0.25">
      <c r="C84" s="161">
        <v>169976</v>
      </c>
      <c r="D84" s="20">
        <v>194117</v>
      </c>
      <c r="E84" s="175">
        <f>+'CE-118'!C91</f>
        <v>169976</v>
      </c>
      <c r="F84" s="175">
        <f>+'CE-118'!D91</f>
        <v>194117</v>
      </c>
      <c r="G84" s="176">
        <f t="shared" si="2"/>
        <v>0</v>
      </c>
      <c r="H84" s="176">
        <f t="shared" si="3"/>
        <v>0</v>
      </c>
      <c r="I84" s="49"/>
      <c r="J84" s="35" t="s">
        <v>486</v>
      </c>
      <c r="K84" s="79" t="s">
        <v>487</v>
      </c>
      <c r="L84" s="62"/>
      <c r="M84" s="79"/>
      <c r="N84" s="81"/>
      <c r="O84" s="174">
        <v>-849448.09000000008</v>
      </c>
      <c r="P84" s="174">
        <v>-2248.1899999999441</v>
      </c>
      <c r="Q84" s="120">
        <v>-847199.90000000014</v>
      </c>
      <c r="R84" s="130">
        <v>376.83643286377986</v>
      </c>
      <c r="S84" s="177">
        <f>+O84-'CE_Ministeriale comparato'!H82</f>
        <v>0</v>
      </c>
      <c r="T84" s="177">
        <f>+P84-'CE_Ministeriale comparato'!I82</f>
        <v>0</v>
      </c>
      <c r="U84" s="177">
        <f>+Q84-'CE_Ministeriale comparato'!J82</f>
        <v>0</v>
      </c>
      <c r="V84" s="177">
        <f>+R84-'CE_Ministeriale comparato'!K82</f>
        <v>0</v>
      </c>
      <c r="W84" s="177">
        <f>+S84-'CE_Ministeriale comparato'!L82</f>
        <v>0</v>
      </c>
      <c r="X84" s="94"/>
      <c r="Y84" s="68"/>
      <c r="Z84" s="84"/>
      <c r="AA84" s="151" t="s">
        <v>397</v>
      </c>
      <c r="AB84" s="84" t="s">
        <v>488</v>
      </c>
      <c r="AC84" s="85"/>
      <c r="AD84" s="174">
        <v>-944830.76</v>
      </c>
      <c r="AE84" s="174">
        <v>143625.79000000004</v>
      </c>
      <c r="AF84" s="163">
        <v>-1088456.55</v>
      </c>
      <c r="AG84" s="131">
        <v>-7.5784199341914826</v>
      </c>
      <c r="AH84" s="177">
        <f>+AD84-'CE_Ministeriale comparato'!H83</f>
        <v>0</v>
      </c>
      <c r="AI84" s="177">
        <f>+AE84-'CE_Ministeriale comparato'!I83</f>
        <v>0</v>
      </c>
      <c r="AJ84" s="177">
        <f>+AF84-'CE_Ministeriale comparato'!J83</f>
        <v>0</v>
      </c>
      <c r="AK84" s="177">
        <f>+AG84-'CE_Ministeriale comparato'!K83</f>
        <v>0</v>
      </c>
      <c r="AL84" s="177">
        <f>+AH84-'CE_Ministeriale comparato'!L83</f>
        <v>0</v>
      </c>
    </row>
    <row r="85" spans="3:38" ht="15.75" x14ac:dyDescent="0.25">
      <c r="C85" s="161">
        <v>0</v>
      </c>
      <c r="D85" s="20">
        <v>0</v>
      </c>
      <c r="E85" s="175">
        <f>+'CE-118'!C92</f>
        <v>0</v>
      </c>
      <c r="F85" s="175">
        <f>+'CE-118'!D92</f>
        <v>0</v>
      </c>
      <c r="G85" s="176">
        <f t="shared" si="2"/>
        <v>0</v>
      </c>
      <c r="H85" s="176">
        <f t="shared" si="3"/>
        <v>0</v>
      </c>
      <c r="I85" s="94"/>
      <c r="J85" s="68"/>
      <c r="K85" s="84"/>
      <c r="L85" s="151" t="s">
        <v>397</v>
      </c>
      <c r="M85" s="84" t="s">
        <v>488</v>
      </c>
      <c r="N85" s="85"/>
      <c r="O85" s="174">
        <v>-944830.76</v>
      </c>
      <c r="P85" s="174">
        <v>143625.79000000004</v>
      </c>
      <c r="Q85" s="163">
        <v>-1088456.55</v>
      </c>
      <c r="R85" s="131">
        <v>-7.5784199341914826</v>
      </c>
      <c r="S85" s="177">
        <f>+O85-'CE_Ministeriale comparato'!H83</f>
        <v>0</v>
      </c>
      <c r="T85" s="177">
        <f>+P85-'CE_Ministeriale comparato'!I83</f>
        <v>0</v>
      </c>
      <c r="U85" s="177">
        <f>+Q85-'CE_Ministeriale comparato'!J83</f>
        <v>0</v>
      </c>
      <c r="V85" s="177">
        <f>+R85-'CE_Ministeriale comparato'!K83</f>
        <v>0</v>
      </c>
      <c r="W85" s="177">
        <f>+S85-'CE_Ministeriale comparato'!L83</f>
        <v>0</v>
      </c>
      <c r="X85" s="94"/>
      <c r="Y85" s="71"/>
      <c r="Z85" s="80"/>
      <c r="AA85" s="39" t="s">
        <v>399</v>
      </c>
      <c r="AB85" s="80" t="s">
        <v>489</v>
      </c>
      <c r="AC85" s="86"/>
      <c r="AD85" s="174">
        <v>95382.67</v>
      </c>
      <c r="AE85" s="174">
        <v>-145873.97999999998</v>
      </c>
      <c r="AF85" s="163">
        <v>241256.64999999997</v>
      </c>
      <c r="AG85" s="131">
        <v>-1.6538703475424472</v>
      </c>
      <c r="AH85" s="177">
        <f>+AD85-'CE_Ministeriale comparato'!H84</f>
        <v>0</v>
      </c>
      <c r="AI85" s="177">
        <f>+AE85-'CE_Ministeriale comparato'!I84</f>
        <v>0</v>
      </c>
      <c r="AJ85" s="177">
        <f>+AF85-'CE_Ministeriale comparato'!J84</f>
        <v>0</v>
      </c>
      <c r="AK85" s="177">
        <f>+AG85-'CE_Ministeriale comparato'!K84</f>
        <v>0</v>
      </c>
      <c r="AL85" s="177">
        <f>+AH85-'CE_Ministeriale comparato'!L84</f>
        <v>0</v>
      </c>
    </row>
    <row r="86" spans="3:38" ht="15.75" x14ac:dyDescent="0.25">
      <c r="C86" s="161">
        <v>0</v>
      </c>
      <c r="D86" s="20">
        <v>0</v>
      </c>
      <c r="E86" s="175">
        <f>+'CE-118'!C93</f>
        <v>0</v>
      </c>
      <c r="F86" s="175">
        <f>+'CE-118'!D93</f>
        <v>0</v>
      </c>
      <c r="G86" s="176">
        <f t="shared" si="2"/>
        <v>0</v>
      </c>
      <c r="H86" s="176">
        <f t="shared" si="3"/>
        <v>0</v>
      </c>
      <c r="I86" s="94"/>
      <c r="J86" s="71"/>
      <c r="K86" s="80"/>
      <c r="L86" s="39" t="s">
        <v>399</v>
      </c>
      <c r="M86" s="80" t="s">
        <v>489</v>
      </c>
      <c r="N86" s="86"/>
      <c r="O86" s="174">
        <v>95382.67</v>
      </c>
      <c r="P86" s="174">
        <v>-145873.97999999998</v>
      </c>
      <c r="Q86" s="163">
        <v>241256.64999999997</v>
      </c>
      <c r="R86" s="131">
        <v>-1.6538703475424472</v>
      </c>
      <c r="S86" s="177">
        <f>+O86-'CE_Ministeriale comparato'!H84</f>
        <v>0</v>
      </c>
      <c r="T86" s="177">
        <f>+P86-'CE_Ministeriale comparato'!I84</f>
        <v>0</v>
      </c>
      <c r="U86" s="177">
        <f>+Q86-'CE_Ministeriale comparato'!J84</f>
        <v>0</v>
      </c>
      <c r="V86" s="177">
        <f>+R86-'CE_Ministeriale comparato'!K84</f>
        <v>0</v>
      </c>
      <c r="W86" s="177">
        <f>+S86-'CE_Ministeriale comparato'!L84</f>
        <v>0</v>
      </c>
      <c r="X86" s="94"/>
      <c r="Y86" s="50" t="s">
        <v>490</v>
      </c>
      <c r="Z86" s="82" t="s">
        <v>491</v>
      </c>
      <c r="AA86" s="90"/>
      <c r="AB86" s="82"/>
      <c r="AC86" s="91"/>
      <c r="AD86" s="174">
        <v>12046398.039999999</v>
      </c>
      <c r="AE86" s="174">
        <v>13129036.6</v>
      </c>
      <c r="AF86" s="120">
        <v>-1082638.5600000005</v>
      </c>
      <c r="AG86" s="130">
        <v>-8.2461386389919927E-2</v>
      </c>
      <c r="AH86" s="177">
        <f>+AD86-'CE_Ministeriale comparato'!H85</f>
        <v>0</v>
      </c>
      <c r="AI86" s="177">
        <f>+AE86-'CE_Ministeriale comparato'!I85</f>
        <v>0</v>
      </c>
      <c r="AJ86" s="177">
        <f>+AF86-'CE_Ministeriale comparato'!J85</f>
        <v>0</v>
      </c>
      <c r="AK86" s="177">
        <f>+AG86-'CE_Ministeriale comparato'!K85</f>
        <v>0</v>
      </c>
      <c r="AL86" s="177">
        <f>+AH86-'CE_Ministeriale comparato'!L85</f>
        <v>0</v>
      </c>
    </row>
    <row r="87" spans="3:38" ht="15.75" x14ac:dyDescent="0.25">
      <c r="C87" s="161">
        <v>0</v>
      </c>
      <c r="D87" s="20">
        <v>0</v>
      </c>
      <c r="E87" s="175">
        <f>+'CE-118'!C94</f>
        <v>0</v>
      </c>
      <c r="F87" s="175">
        <f>+'CE-118'!D94</f>
        <v>0</v>
      </c>
      <c r="G87" s="176">
        <f t="shared" si="2"/>
        <v>0</v>
      </c>
      <c r="H87" s="176">
        <f t="shared" si="3"/>
        <v>0</v>
      </c>
      <c r="I87" s="94"/>
      <c r="J87" s="50" t="s">
        <v>490</v>
      </c>
      <c r="K87" s="82" t="s">
        <v>491</v>
      </c>
      <c r="L87" s="90"/>
      <c r="M87" s="82"/>
      <c r="N87" s="91"/>
      <c r="O87" s="174">
        <v>12046398.039999999</v>
      </c>
      <c r="P87" s="174">
        <v>13129036.6</v>
      </c>
      <c r="Q87" s="120">
        <v>-1082638.5600000005</v>
      </c>
      <c r="R87" s="130">
        <v>-8.2461386389919927E-2</v>
      </c>
      <c r="S87" s="177">
        <f>+O87-'CE_Ministeriale comparato'!H85</f>
        <v>0</v>
      </c>
      <c r="T87" s="177">
        <f>+P87-'CE_Ministeriale comparato'!I85</f>
        <v>0</v>
      </c>
      <c r="U87" s="177">
        <f>+Q87-'CE_Ministeriale comparato'!J85</f>
        <v>0</v>
      </c>
      <c r="V87" s="177">
        <f>+R87-'CE_Ministeriale comparato'!K85</f>
        <v>0</v>
      </c>
      <c r="W87" s="177">
        <f>+S87-'CE_Ministeriale comparato'!L85</f>
        <v>0</v>
      </c>
      <c r="X87" s="94"/>
      <c r="Y87" s="71"/>
      <c r="Z87" s="80"/>
      <c r="AA87" s="39" t="s">
        <v>397</v>
      </c>
      <c r="AB87" s="80" t="s">
        <v>492</v>
      </c>
      <c r="AC87" s="86"/>
      <c r="AD87" s="174">
        <v>7067219.8499999996</v>
      </c>
      <c r="AE87" s="174">
        <v>4710095.6899999995</v>
      </c>
      <c r="AF87" s="163">
        <v>2357124.16</v>
      </c>
      <c r="AG87" s="131">
        <v>0.50044082225429276</v>
      </c>
      <c r="AH87" s="177">
        <f>+AD87-'CE_Ministeriale comparato'!H86</f>
        <v>0</v>
      </c>
      <c r="AI87" s="177">
        <f>+AE87-'CE_Ministeriale comparato'!I86</f>
        <v>0</v>
      </c>
      <c r="AJ87" s="177">
        <f>+AF87-'CE_Ministeriale comparato'!J86</f>
        <v>0</v>
      </c>
      <c r="AK87" s="177">
        <f>+AG87-'CE_Ministeriale comparato'!K86</f>
        <v>0</v>
      </c>
      <c r="AL87" s="177">
        <f>+AH87-'CE_Ministeriale comparato'!L86</f>
        <v>0</v>
      </c>
    </row>
    <row r="88" spans="3:38" ht="15.75" x14ac:dyDescent="0.25">
      <c r="C88" s="161">
        <v>0</v>
      </c>
      <c r="D88" s="20">
        <v>0</v>
      </c>
      <c r="E88" s="175">
        <f>+'CE-118'!C95</f>
        <v>0</v>
      </c>
      <c r="F88" s="175">
        <f>+'CE-118'!D95</f>
        <v>0</v>
      </c>
      <c r="G88" s="176">
        <f t="shared" si="2"/>
        <v>0</v>
      </c>
      <c r="H88" s="176">
        <f t="shared" si="3"/>
        <v>0</v>
      </c>
      <c r="I88" s="94"/>
      <c r="J88" s="71"/>
      <c r="K88" s="80"/>
      <c r="L88" s="39" t="s">
        <v>397</v>
      </c>
      <c r="M88" s="80" t="s">
        <v>492</v>
      </c>
      <c r="N88" s="86"/>
      <c r="O88" s="174">
        <v>7067219.8499999996</v>
      </c>
      <c r="P88" s="174">
        <v>4710095.6899999995</v>
      </c>
      <c r="Q88" s="163">
        <v>2357124.16</v>
      </c>
      <c r="R88" s="131">
        <v>0.50044082225429276</v>
      </c>
      <c r="S88" s="177">
        <f>+O88-'CE_Ministeriale comparato'!H86</f>
        <v>0</v>
      </c>
      <c r="T88" s="177">
        <f>+P88-'CE_Ministeriale comparato'!I86</f>
        <v>0</v>
      </c>
      <c r="U88" s="177">
        <f>+Q88-'CE_Ministeriale comparato'!J86</f>
        <v>0</v>
      </c>
      <c r="V88" s="177">
        <f>+R88-'CE_Ministeriale comparato'!K86</f>
        <v>0</v>
      </c>
      <c r="W88" s="177">
        <f>+S88-'CE_Ministeriale comparato'!L86</f>
        <v>0</v>
      </c>
      <c r="X88" s="94"/>
      <c r="Y88" s="68"/>
      <c r="Z88" s="84"/>
      <c r="AA88" s="151" t="s">
        <v>399</v>
      </c>
      <c r="AB88" s="84" t="s">
        <v>493</v>
      </c>
      <c r="AC88" s="85"/>
      <c r="AD88" s="174">
        <v>194629.13</v>
      </c>
      <c r="AE88" s="174">
        <v>260494.51</v>
      </c>
      <c r="AF88" s="163">
        <v>-65865.38</v>
      </c>
      <c r="AG88" s="131">
        <v>-0.25284747843630179</v>
      </c>
      <c r="AH88" s="177">
        <f>+AD88-'CE_Ministeriale comparato'!H87</f>
        <v>0</v>
      </c>
      <c r="AI88" s="177">
        <f>+AE88-'CE_Ministeriale comparato'!I87</f>
        <v>0</v>
      </c>
      <c r="AJ88" s="177">
        <f>+AF88-'CE_Ministeriale comparato'!J87</f>
        <v>0</v>
      </c>
      <c r="AK88" s="177">
        <f>+AG88-'CE_Ministeriale comparato'!K87</f>
        <v>0</v>
      </c>
      <c r="AL88" s="177">
        <f>+AH88-'CE_Ministeriale comparato'!L87</f>
        <v>0</v>
      </c>
    </row>
    <row r="89" spans="3:38" ht="15.75" x14ac:dyDescent="0.25">
      <c r="C89" s="161">
        <v>0</v>
      </c>
      <c r="D89" s="20">
        <v>0</v>
      </c>
      <c r="E89" s="175">
        <f>+'CE-118'!C96</f>
        <v>0</v>
      </c>
      <c r="F89" s="175">
        <f>+'CE-118'!D96</f>
        <v>0</v>
      </c>
      <c r="G89" s="176">
        <f t="shared" si="2"/>
        <v>0</v>
      </c>
      <c r="H89" s="176">
        <f t="shared" si="3"/>
        <v>0</v>
      </c>
      <c r="I89" s="94"/>
      <c r="J89" s="68"/>
      <c r="K89" s="84"/>
      <c r="L89" s="151" t="s">
        <v>399</v>
      </c>
      <c r="M89" s="84" t="s">
        <v>493</v>
      </c>
      <c r="N89" s="85"/>
      <c r="O89" s="174">
        <v>194629.13</v>
      </c>
      <c r="P89" s="174">
        <v>260494.51</v>
      </c>
      <c r="Q89" s="163">
        <v>-65865.38</v>
      </c>
      <c r="R89" s="131">
        <v>-0.25284747843630179</v>
      </c>
      <c r="S89" s="177">
        <f>+O89-'CE_Ministeriale comparato'!H87</f>
        <v>0</v>
      </c>
      <c r="T89" s="177">
        <f>+P89-'CE_Ministeriale comparato'!I87</f>
        <v>0</v>
      </c>
      <c r="U89" s="177">
        <f>+Q89-'CE_Ministeriale comparato'!J87</f>
        <v>0</v>
      </c>
      <c r="V89" s="177">
        <f>+R89-'CE_Ministeriale comparato'!K87</f>
        <v>0</v>
      </c>
      <c r="W89" s="177">
        <f>+S89-'CE_Ministeriale comparato'!L87</f>
        <v>0</v>
      </c>
      <c r="X89" s="94"/>
      <c r="Y89" s="71"/>
      <c r="Z89" s="80"/>
      <c r="AA89" s="39" t="s">
        <v>412</v>
      </c>
      <c r="AB89" s="80" t="s">
        <v>494</v>
      </c>
      <c r="AC89" s="86"/>
      <c r="AD89" s="174">
        <v>640479.43999999994</v>
      </c>
      <c r="AE89" s="174">
        <v>2196038.75</v>
      </c>
      <c r="AF89" s="163">
        <v>-1555559.31</v>
      </c>
      <c r="AG89" s="131">
        <v>-0.70834784222272951</v>
      </c>
      <c r="AH89" s="177">
        <f>+AD89-'CE_Ministeriale comparato'!H88</f>
        <v>0</v>
      </c>
      <c r="AI89" s="177">
        <f>+AE89-'CE_Ministeriale comparato'!I88</f>
        <v>0</v>
      </c>
      <c r="AJ89" s="177">
        <f>+AF89-'CE_Ministeriale comparato'!J88</f>
        <v>0</v>
      </c>
      <c r="AK89" s="177">
        <f>+AG89-'CE_Ministeriale comparato'!K88</f>
        <v>0</v>
      </c>
      <c r="AL89" s="177">
        <f>+AH89-'CE_Ministeriale comparato'!L88</f>
        <v>0</v>
      </c>
    </row>
    <row r="90" spans="3:38" ht="15.75" x14ac:dyDescent="0.25">
      <c r="C90" s="161">
        <v>20.5</v>
      </c>
      <c r="D90" s="20">
        <v>27.14</v>
      </c>
      <c r="E90" s="175">
        <f>+'CE-118'!C97</f>
        <v>20.5</v>
      </c>
      <c r="F90" s="175">
        <f>+'CE-118'!D97</f>
        <v>27.14</v>
      </c>
      <c r="G90" s="176">
        <f t="shared" si="2"/>
        <v>0</v>
      </c>
      <c r="H90" s="176">
        <f t="shared" si="3"/>
        <v>0</v>
      </c>
      <c r="I90" s="94"/>
      <c r="J90" s="71"/>
      <c r="K90" s="80"/>
      <c r="L90" s="39" t="s">
        <v>412</v>
      </c>
      <c r="M90" s="80" t="s">
        <v>494</v>
      </c>
      <c r="N90" s="86"/>
      <c r="O90" s="174">
        <v>640479.43999999994</v>
      </c>
      <c r="P90" s="174">
        <v>2196038.75</v>
      </c>
      <c r="Q90" s="163">
        <v>-1555559.31</v>
      </c>
      <c r="R90" s="131">
        <v>-0.70834784222272951</v>
      </c>
      <c r="S90" s="177">
        <f>+O90-'CE_Ministeriale comparato'!H88</f>
        <v>0</v>
      </c>
      <c r="T90" s="177">
        <f>+P90-'CE_Ministeriale comparato'!I88</f>
        <v>0</v>
      </c>
      <c r="U90" s="177">
        <f>+Q90-'CE_Ministeriale comparato'!J88</f>
        <v>0</v>
      </c>
      <c r="V90" s="177">
        <f>+R90-'CE_Ministeriale comparato'!K88</f>
        <v>0</v>
      </c>
      <c r="W90" s="177">
        <f>+S90-'CE_Ministeriale comparato'!L88</f>
        <v>0</v>
      </c>
      <c r="X90" s="94"/>
      <c r="Y90" s="68"/>
      <c r="Z90" s="84"/>
      <c r="AA90" s="151" t="s">
        <v>418</v>
      </c>
      <c r="AB90" s="84" t="s">
        <v>495</v>
      </c>
      <c r="AC90" s="85"/>
      <c r="AD90" s="174">
        <v>4144069.62</v>
      </c>
      <c r="AE90" s="174">
        <v>5962407.6500000004</v>
      </c>
      <c r="AF90" s="169">
        <v>-1818338.0300000003</v>
      </c>
      <c r="AG90" s="170">
        <v>-0.30496707651312638</v>
      </c>
      <c r="AH90" s="177">
        <f>+AD90-'CE_Ministeriale comparato'!H89</f>
        <v>0</v>
      </c>
      <c r="AI90" s="177">
        <f>+AE90-'CE_Ministeriale comparato'!I89</f>
        <v>0</v>
      </c>
      <c r="AJ90" s="177">
        <f>+AF90-'CE_Ministeriale comparato'!J89</f>
        <v>0</v>
      </c>
      <c r="AK90" s="177">
        <f>+AG90-'CE_Ministeriale comparato'!K89</f>
        <v>0</v>
      </c>
      <c r="AL90" s="177">
        <f>+AH90-'CE_Ministeriale comparato'!L89</f>
        <v>0</v>
      </c>
    </row>
    <row r="91" spans="3:38" ht="15.75" x14ac:dyDescent="0.25">
      <c r="C91" s="161">
        <v>0</v>
      </c>
      <c r="D91" s="20">
        <v>0</v>
      </c>
      <c r="E91" s="175">
        <f>+'CE-118'!C98</f>
        <v>0</v>
      </c>
      <c r="F91" s="175">
        <f>+'CE-118'!D98</f>
        <v>0</v>
      </c>
      <c r="G91" s="176">
        <f t="shared" si="2"/>
        <v>0</v>
      </c>
      <c r="H91" s="176">
        <f t="shared" si="3"/>
        <v>0</v>
      </c>
      <c r="I91" s="94"/>
      <c r="J91" s="68"/>
      <c r="K91" s="84"/>
      <c r="L91" s="151" t="s">
        <v>418</v>
      </c>
      <c r="M91" s="84" t="s">
        <v>495</v>
      </c>
      <c r="N91" s="85"/>
      <c r="O91" s="174">
        <v>4144069.62</v>
      </c>
      <c r="P91" s="174">
        <v>5962407.6500000004</v>
      </c>
      <c r="Q91" s="169">
        <v>-1818338.0300000003</v>
      </c>
      <c r="R91" s="170">
        <v>-0.30496707651312638</v>
      </c>
      <c r="S91" s="177">
        <f>+O91-'CE_Ministeriale comparato'!H89</f>
        <v>0</v>
      </c>
      <c r="T91" s="177">
        <f>+P91-'CE_Ministeriale comparato'!I89</f>
        <v>0</v>
      </c>
      <c r="U91" s="177">
        <f>+Q91-'CE_Ministeriale comparato'!J89</f>
        <v>0</v>
      </c>
      <c r="V91" s="177">
        <f>+R91-'CE_Ministeriale comparato'!K89</f>
        <v>0</v>
      </c>
      <c r="W91" s="177">
        <f>+S91-'CE_Ministeriale comparato'!L89</f>
        <v>0</v>
      </c>
      <c r="X91" s="118"/>
      <c r="Y91" s="212" t="s">
        <v>496</v>
      </c>
      <c r="Z91" s="212"/>
      <c r="AA91" s="212"/>
      <c r="AB91" s="212"/>
      <c r="AC91" s="213"/>
      <c r="AD91" s="124">
        <v>651611193.31000006</v>
      </c>
      <c r="AE91" s="124">
        <v>650397052.61999989</v>
      </c>
      <c r="AF91" s="124">
        <v>1214140.6900001764</v>
      </c>
      <c r="AG91" s="134">
        <v>1.8667684380014383E-3</v>
      </c>
      <c r="AH91" s="177">
        <f>+AD91-'CE_Ministeriale comparato'!H90</f>
        <v>0</v>
      </c>
      <c r="AI91" s="177">
        <f>+AE91-'CE_Ministeriale comparato'!I90</f>
        <v>0</v>
      </c>
      <c r="AJ91" s="177">
        <f>+AF91-'CE_Ministeriale comparato'!J90</f>
        <v>0</v>
      </c>
      <c r="AK91" s="177">
        <f>+AG91-'CE_Ministeriale comparato'!K90</f>
        <v>0</v>
      </c>
      <c r="AL91" s="177">
        <f>+AH91-'CE_Ministeriale comparato'!L90</f>
        <v>0</v>
      </c>
    </row>
    <row r="92" spans="3:38" ht="16.5" thickBot="1" x14ac:dyDescent="0.3">
      <c r="C92" s="161">
        <v>20.5</v>
      </c>
      <c r="D92" s="20">
        <v>27.14</v>
      </c>
      <c r="E92" s="175">
        <f>+'CE-118'!C99</f>
        <v>20.5</v>
      </c>
      <c r="F92" s="175">
        <f>+'CE-118'!D99</f>
        <v>27.14</v>
      </c>
      <c r="G92" s="176">
        <f t="shared" si="2"/>
        <v>0</v>
      </c>
      <c r="H92" s="176">
        <f t="shared" si="3"/>
        <v>0</v>
      </c>
      <c r="I92" s="118"/>
      <c r="J92" s="212" t="s">
        <v>496</v>
      </c>
      <c r="K92" s="212"/>
      <c r="L92" s="212"/>
      <c r="M92" s="212"/>
      <c r="N92" s="213"/>
      <c r="O92" s="124">
        <v>651611193.31000006</v>
      </c>
      <c r="P92" s="124">
        <v>650397052.61999989</v>
      </c>
      <c r="Q92" s="124">
        <v>1214140.6900001764</v>
      </c>
      <c r="R92" s="134">
        <v>1.8667684380014383E-3</v>
      </c>
      <c r="S92" s="177">
        <f>+O92-'CE_Ministeriale comparato'!H90</f>
        <v>0</v>
      </c>
      <c r="T92" s="177">
        <f>+P92-'CE_Ministeriale comparato'!I90</f>
        <v>0</v>
      </c>
      <c r="U92" s="177">
        <f>+Q92-'CE_Ministeriale comparato'!J90</f>
        <v>0</v>
      </c>
      <c r="V92" s="177">
        <f>+R92-'CE_Ministeriale comparato'!K90</f>
        <v>0</v>
      </c>
      <c r="W92" s="177">
        <f>+S92-'CE_Ministeriale comparato'!L90</f>
        <v>0</v>
      </c>
      <c r="X92" s="94"/>
      <c r="Y92" s="151"/>
      <c r="Z92" s="84"/>
      <c r="AA92" s="69"/>
      <c r="AB92" s="84"/>
      <c r="AC92" s="85"/>
      <c r="AD92" s="169"/>
      <c r="AE92" s="169"/>
      <c r="AF92" s="169"/>
      <c r="AG92" s="170"/>
      <c r="AH92" s="177">
        <f>+AD92-'CE_Ministeriale comparato'!H91</f>
        <v>0</v>
      </c>
      <c r="AI92" s="177">
        <f>+AE92-'CE_Ministeriale comparato'!I91</f>
        <v>0</v>
      </c>
      <c r="AJ92" s="177">
        <f>+AF92-'CE_Ministeriale comparato'!J91</f>
        <v>0</v>
      </c>
      <c r="AK92" s="177">
        <f>+AG92-'CE_Ministeriale comparato'!K91</f>
        <v>0</v>
      </c>
      <c r="AL92" s="177">
        <f>+AH92-'CE_Ministeriale comparato'!L91</f>
        <v>0</v>
      </c>
    </row>
    <row r="93" spans="3:38" ht="17.25" thickTop="1" thickBot="1" x14ac:dyDescent="0.3">
      <c r="C93" s="161">
        <v>205941</v>
      </c>
      <c r="D93" s="20">
        <v>205941</v>
      </c>
      <c r="E93" s="175">
        <f>+'CE-118'!C100</f>
        <v>205941</v>
      </c>
      <c r="F93" s="175">
        <f>+'CE-118'!D100</f>
        <v>205941</v>
      </c>
      <c r="G93" s="176">
        <f t="shared" si="2"/>
        <v>0</v>
      </c>
      <c r="H93" s="176">
        <f t="shared" si="3"/>
        <v>0</v>
      </c>
      <c r="I93" s="94"/>
      <c r="J93" s="151"/>
      <c r="K93" s="84"/>
      <c r="L93" s="69"/>
      <c r="M93" s="84"/>
      <c r="N93" s="85"/>
      <c r="O93" s="169"/>
      <c r="P93" s="169"/>
      <c r="Q93" s="169"/>
      <c r="R93" s="170"/>
      <c r="S93" s="177">
        <f>+O93-'CE_Ministeriale comparato'!H91</f>
        <v>0</v>
      </c>
      <c r="T93" s="177">
        <f>+P93-'CE_Ministeriale comparato'!I91</f>
        <v>0</v>
      </c>
      <c r="U93" s="177">
        <f>+Q93-'CE_Ministeriale comparato'!J91</f>
        <v>0</v>
      </c>
      <c r="V93" s="177">
        <f>+R93-'CE_Ministeriale comparato'!K91</f>
        <v>0</v>
      </c>
      <c r="W93" s="177">
        <f>+S93-'CE_Ministeriale comparato'!L91</f>
        <v>0</v>
      </c>
      <c r="X93" s="217" t="s">
        <v>497</v>
      </c>
      <c r="Y93" s="218"/>
      <c r="Z93" s="218"/>
      <c r="AA93" s="218"/>
      <c r="AB93" s="218"/>
      <c r="AC93" s="219"/>
      <c r="AD93" s="126">
        <v>-44800866.549999952</v>
      </c>
      <c r="AE93" s="126">
        <v>-44354131.859999776</v>
      </c>
      <c r="AF93" s="126">
        <v>-446734.69000017643</v>
      </c>
      <c r="AG93" s="136">
        <v>1.0071997157113982E-2</v>
      </c>
      <c r="AH93" s="177">
        <f>+AD93-'CE_Ministeriale comparato'!H92</f>
        <v>0</v>
      </c>
      <c r="AI93" s="177">
        <f>+AE93-'CE_Ministeriale comparato'!I92</f>
        <v>0</v>
      </c>
      <c r="AJ93" s="177">
        <f>+AF93-'CE_Ministeriale comparato'!J92</f>
        <v>0</v>
      </c>
      <c r="AK93" s="177">
        <f>+AG93-'CE_Ministeriale comparato'!K92</f>
        <v>0</v>
      </c>
      <c r="AL93" s="177">
        <f>+AH93-'CE_Ministeriale comparato'!L92</f>
        <v>0</v>
      </c>
    </row>
    <row r="94" spans="3:38" ht="17.25" thickTop="1" thickBot="1" x14ac:dyDescent="0.3">
      <c r="C94" s="161">
        <v>0</v>
      </c>
      <c r="D94" s="20">
        <v>0</v>
      </c>
      <c r="E94" s="175">
        <f>+'CE-118'!C101</f>
        <v>0</v>
      </c>
      <c r="F94" s="175">
        <f>+'CE-118'!D101</f>
        <v>0</v>
      </c>
      <c r="G94" s="176">
        <f t="shared" si="2"/>
        <v>0</v>
      </c>
      <c r="H94" s="176">
        <f t="shared" si="3"/>
        <v>0</v>
      </c>
      <c r="I94" s="217" t="s">
        <v>497</v>
      </c>
      <c r="J94" s="218"/>
      <c r="K94" s="218"/>
      <c r="L94" s="218"/>
      <c r="M94" s="218"/>
      <c r="N94" s="219"/>
      <c r="O94" s="126">
        <v>-44800866.549999952</v>
      </c>
      <c r="P94" s="126">
        <v>-44354131.859999776</v>
      </c>
      <c r="Q94" s="126">
        <v>-446734.69000017643</v>
      </c>
      <c r="R94" s="136">
        <v>1.0071997157113982E-2</v>
      </c>
      <c r="S94" s="177">
        <f>+O94-'CE_Ministeriale comparato'!H92</f>
        <v>0</v>
      </c>
      <c r="T94" s="177">
        <f>+P94-'CE_Ministeriale comparato'!I92</f>
        <v>0</v>
      </c>
      <c r="U94" s="177">
        <f>+Q94-'CE_Ministeriale comparato'!J92</f>
        <v>0</v>
      </c>
      <c r="V94" s="177">
        <f>+R94-'CE_Ministeriale comparato'!K92</f>
        <v>0</v>
      </c>
      <c r="W94" s="177">
        <f>+S94-'CE_Ministeriale comparato'!L92</f>
        <v>0</v>
      </c>
      <c r="X94" s="34"/>
      <c r="Y94" s="96"/>
      <c r="Z94" s="96"/>
      <c r="AA94" s="97"/>
      <c r="AB94" s="98"/>
      <c r="AC94" s="99"/>
      <c r="AD94" s="127"/>
      <c r="AE94" s="127"/>
      <c r="AF94" s="127"/>
      <c r="AG94" s="137"/>
      <c r="AH94" s="177">
        <f>+AD94-'CE_Ministeriale comparato'!H93</f>
        <v>0</v>
      </c>
      <c r="AI94" s="177">
        <f>+AE94-'CE_Ministeriale comparato'!I93</f>
        <v>0</v>
      </c>
      <c r="AJ94" s="177">
        <f>+AF94-'CE_Ministeriale comparato'!J93</f>
        <v>0</v>
      </c>
      <c r="AK94" s="177">
        <f>+AG94-'CE_Ministeriale comparato'!K93</f>
        <v>0</v>
      </c>
      <c r="AL94" s="177">
        <f>+AH94-'CE_Ministeriale comparato'!L93</f>
        <v>0</v>
      </c>
    </row>
    <row r="95" spans="3:38" ht="16.5" thickTop="1" x14ac:dyDescent="0.25">
      <c r="C95" s="161">
        <v>0</v>
      </c>
      <c r="D95" s="20">
        <v>0</v>
      </c>
      <c r="E95" s="175">
        <f>+'CE-118'!C102</f>
        <v>0</v>
      </c>
      <c r="F95" s="175">
        <f>+'CE-118'!D102</f>
        <v>0</v>
      </c>
      <c r="G95" s="176">
        <f t="shared" si="2"/>
        <v>0</v>
      </c>
      <c r="H95" s="176">
        <f t="shared" si="3"/>
        <v>0</v>
      </c>
      <c r="I95" s="34"/>
      <c r="J95" s="96"/>
      <c r="K95" s="96"/>
      <c r="L95" s="97"/>
      <c r="M95" s="98"/>
      <c r="N95" s="99"/>
      <c r="O95" s="127"/>
      <c r="P95" s="127"/>
      <c r="Q95" s="127"/>
      <c r="R95" s="137"/>
      <c r="S95" s="177">
        <f>+O95-'CE_Ministeriale comparato'!H93</f>
        <v>0</v>
      </c>
      <c r="T95" s="177">
        <f>+P95-'CE_Ministeriale comparato'!I93</f>
        <v>0</v>
      </c>
      <c r="U95" s="177">
        <f>+Q95-'CE_Ministeriale comparato'!J93</f>
        <v>0</v>
      </c>
      <c r="V95" s="177">
        <f>+R95-'CE_Ministeriale comparato'!K93</f>
        <v>0</v>
      </c>
      <c r="W95" s="177">
        <f>+S95-'CE_Ministeriale comparato'!L93</f>
        <v>0</v>
      </c>
      <c r="X95" s="60" t="s">
        <v>498</v>
      </c>
      <c r="Y95" s="61" t="s">
        <v>499</v>
      </c>
      <c r="Z95" s="62"/>
      <c r="AA95" s="61"/>
      <c r="AB95" s="79"/>
      <c r="AC95" s="81"/>
      <c r="AD95" s="120">
        <v>7098.5099999999993</v>
      </c>
      <c r="AE95" s="120">
        <v>12655.210000000001</v>
      </c>
      <c r="AF95" s="120">
        <v>-5556.7000000000016</v>
      </c>
      <c r="AG95" s="130">
        <v>-0.4390839820121516</v>
      </c>
      <c r="AH95" s="177">
        <f>+AD95-'CE_Ministeriale comparato'!H94</f>
        <v>0</v>
      </c>
      <c r="AI95" s="177">
        <f>+AE95-'CE_Ministeriale comparato'!I94</f>
        <v>0</v>
      </c>
      <c r="AJ95" s="177">
        <f>+AF95-'CE_Ministeriale comparato'!J94</f>
        <v>0</v>
      </c>
      <c r="AK95" s="177">
        <f>+AG95-'CE_Ministeriale comparato'!K94</f>
        <v>0</v>
      </c>
      <c r="AL95" s="177">
        <f>+AH95-'CE_Ministeriale comparato'!L94</f>
        <v>0</v>
      </c>
    </row>
    <row r="96" spans="3:38" ht="15.75" x14ac:dyDescent="0.25">
      <c r="C96" s="161">
        <v>25326571</v>
      </c>
      <c r="D96" s="20">
        <v>26245667</v>
      </c>
      <c r="E96" s="175">
        <f>+'CE-118'!C103</f>
        <v>25326571</v>
      </c>
      <c r="F96" s="175">
        <f>+'CE-118'!D103</f>
        <v>26245667</v>
      </c>
      <c r="G96" s="176">
        <f t="shared" si="2"/>
        <v>0</v>
      </c>
      <c r="H96" s="176">
        <f t="shared" si="3"/>
        <v>0</v>
      </c>
      <c r="I96" s="60" t="s">
        <v>498</v>
      </c>
      <c r="J96" s="61" t="s">
        <v>499</v>
      </c>
      <c r="K96" s="62"/>
      <c r="L96" s="61"/>
      <c r="M96" s="79"/>
      <c r="N96" s="81"/>
      <c r="O96" s="120">
        <v>7098.5099999999993</v>
      </c>
      <c r="P96" s="120">
        <v>12655.210000000001</v>
      </c>
      <c r="Q96" s="120">
        <v>-5556.7000000000016</v>
      </c>
      <c r="R96" s="130">
        <v>-0.4390839820121516</v>
      </c>
      <c r="S96" s="177">
        <f>+O96-'CE_Ministeriale comparato'!H94</f>
        <v>0</v>
      </c>
      <c r="T96" s="177">
        <f>+P96-'CE_Ministeriale comparato'!I94</f>
        <v>0</v>
      </c>
      <c r="U96" s="177">
        <f>+Q96-'CE_Ministeriale comparato'!J94</f>
        <v>0</v>
      </c>
      <c r="V96" s="177">
        <f>+R96-'CE_Ministeriale comparato'!K94</f>
        <v>0</v>
      </c>
      <c r="W96" s="177">
        <f>+S96-'CE_Ministeriale comparato'!L94</f>
        <v>0</v>
      </c>
      <c r="X96" s="34"/>
      <c r="Y96" s="220" t="s">
        <v>395</v>
      </c>
      <c r="Z96" s="221" t="s">
        <v>500</v>
      </c>
      <c r="AA96" s="221"/>
      <c r="AB96" s="221"/>
      <c r="AC96" s="222"/>
      <c r="AD96" s="223">
        <v>11059.68</v>
      </c>
      <c r="AE96" s="223">
        <v>15563.630000000001</v>
      </c>
      <c r="AF96" s="223">
        <v>-4503.9500000000007</v>
      </c>
      <c r="AG96" s="225">
        <v>-0.28938942907278059</v>
      </c>
      <c r="AH96" s="177">
        <f>+AD96-'CE_Ministeriale comparato'!H95</f>
        <v>0</v>
      </c>
      <c r="AI96" s="177">
        <f>+AE96-'CE_Ministeriale comparato'!I95</f>
        <v>0</v>
      </c>
      <c r="AJ96" s="177">
        <f>+AF96-'CE_Ministeriale comparato'!J95</f>
        <v>0</v>
      </c>
      <c r="AK96" s="177">
        <f>+AG96-'CE_Ministeriale comparato'!K95</f>
        <v>0</v>
      </c>
      <c r="AL96" s="177">
        <f>+AH96-'CE_Ministeriale comparato'!L95</f>
        <v>0</v>
      </c>
    </row>
    <row r="97" spans="3:38" ht="15.75" x14ac:dyDescent="0.25">
      <c r="C97" s="161">
        <v>14814414</v>
      </c>
      <c r="D97" s="20">
        <v>14954321</v>
      </c>
      <c r="E97" s="175">
        <f>+'CE-118'!C104</f>
        <v>14814414</v>
      </c>
      <c r="F97" s="175">
        <f>+'CE-118'!D104</f>
        <v>14954321</v>
      </c>
      <c r="G97" s="176">
        <f t="shared" si="2"/>
        <v>0</v>
      </c>
      <c r="H97" s="176">
        <f t="shared" si="3"/>
        <v>0</v>
      </c>
      <c r="I97" s="34"/>
      <c r="J97" s="220" t="s">
        <v>395</v>
      </c>
      <c r="K97" s="221" t="s">
        <v>500</v>
      </c>
      <c r="L97" s="221"/>
      <c r="M97" s="221"/>
      <c r="N97" s="222"/>
      <c r="O97" s="223">
        <v>11059.68</v>
      </c>
      <c r="P97" s="223">
        <v>15563.630000000001</v>
      </c>
      <c r="Q97" s="223">
        <v>-4503.9500000000007</v>
      </c>
      <c r="R97" s="225">
        <v>-0.28938942907278059</v>
      </c>
      <c r="S97" s="177">
        <f>+O97-'CE_Ministeriale comparato'!H95</f>
        <v>0</v>
      </c>
      <c r="T97" s="177">
        <f>+P97-'CE_Ministeriale comparato'!I95</f>
        <v>0</v>
      </c>
      <c r="U97" s="177">
        <f>+Q97-'CE_Ministeriale comparato'!J95</f>
        <v>0</v>
      </c>
      <c r="V97" s="177">
        <f>+R97-'CE_Ministeriale comparato'!K95</f>
        <v>0</v>
      </c>
      <c r="W97" s="177">
        <f>+S97-'CE_Ministeriale comparato'!L95</f>
        <v>0</v>
      </c>
      <c r="X97" s="49"/>
      <c r="Y97" s="220"/>
      <c r="Z97" s="221"/>
      <c r="AA97" s="221"/>
      <c r="AB97" s="221"/>
      <c r="AC97" s="222"/>
      <c r="AD97" s="224" t="e">
        <v>#N/A</v>
      </c>
      <c r="AE97" s="224" t="e">
        <v>#N/A</v>
      </c>
      <c r="AF97" s="224"/>
      <c r="AG97" s="226" t="s">
        <v>1455</v>
      </c>
      <c r="AH97" s="177" t="e">
        <f>+AD97-'CE_Ministeriale comparato'!H96</f>
        <v>#N/A</v>
      </c>
      <c r="AI97" s="177" t="e">
        <f>+AE97-'CE_Ministeriale comparato'!I96</f>
        <v>#N/A</v>
      </c>
      <c r="AJ97" s="177">
        <f>+AF97-'CE_Ministeriale comparato'!J96</f>
        <v>0</v>
      </c>
      <c r="AK97" s="177" t="e">
        <f>+AG97-'CE_Ministeriale comparato'!K96</f>
        <v>#VALUE!</v>
      </c>
      <c r="AL97" s="177" t="e">
        <f>+AH97-'CE_Ministeriale comparato'!L96</f>
        <v>#N/A</v>
      </c>
    </row>
    <row r="98" spans="3:38" ht="15.75" x14ac:dyDescent="0.25">
      <c r="C98" s="161">
        <v>8519065</v>
      </c>
      <c r="D98" s="20">
        <v>9448336</v>
      </c>
      <c r="E98" s="175">
        <f>+'CE-118'!C105</f>
        <v>8519065</v>
      </c>
      <c r="F98" s="175">
        <f>+'CE-118'!D105</f>
        <v>9448336</v>
      </c>
      <c r="G98" s="176">
        <f t="shared" si="2"/>
        <v>0</v>
      </c>
      <c r="H98" s="176">
        <f t="shared" si="3"/>
        <v>0</v>
      </c>
      <c r="I98" s="49"/>
      <c r="J98" s="220"/>
      <c r="K98" s="221"/>
      <c r="L98" s="221"/>
      <c r="M98" s="221"/>
      <c r="N98" s="222"/>
      <c r="O98" s="224" t="e">
        <v>#N/A</v>
      </c>
      <c r="P98" s="224" t="e">
        <v>#N/A</v>
      </c>
      <c r="Q98" s="224"/>
      <c r="R98" s="226" t="s">
        <v>1455</v>
      </c>
      <c r="S98" s="177" t="e">
        <f>+O98-'CE_Ministeriale comparato'!H96</f>
        <v>#N/A</v>
      </c>
      <c r="T98" s="177" t="e">
        <f>+P98-'CE_Ministeriale comparato'!I96</f>
        <v>#N/A</v>
      </c>
      <c r="U98" s="177">
        <f>+Q98-'CE_Ministeriale comparato'!J96</f>
        <v>0</v>
      </c>
      <c r="V98" s="177" t="e">
        <f>+R98-'CE_Ministeriale comparato'!K96</f>
        <v>#VALUE!</v>
      </c>
      <c r="W98" s="177" t="e">
        <f>+S98-'CE_Ministeriale comparato'!L96</f>
        <v>#N/A</v>
      </c>
      <c r="X98" s="49"/>
      <c r="Y98" s="227" t="s">
        <v>402</v>
      </c>
      <c r="Z98" s="229" t="s">
        <v>501</v>
      </c>
      <c r="AA98" s="229"/>
      <c r="AB98" s="229"/>
      <c r="AC98" s="230"/>
      <c r="AD98" s="223">
        <v>3961.17</v>
      </c>
      <c r="AE98" s="223">
        <v>2908.42</v>
      </c>
      <c r="AF98" s="223">
        <v>1052.75</v>
      </c>
      <c r="AG98" s="225">
        <v>0.36196629097585631</v>
      </c>
      <c r="AH98" s="177">
        <f>+AD98-'CE_Ministeriale comparato'!H97</f>
        <v>0</v>
      </c>
      <c r="AI98" s="177">
        <f>+AE98-'CE_Ministeriale comparato'!I97</f>
        <v>0</v>
      </c>
      <c r="AJ98" s="177">
        <f>+AF98-'CE_Ministeriale comparato'!J97</f>
        <v>0</v>
      </c>
      <c r="AK98" s="177">
        <f>+AG98-'CE_Ministeriale comparato'!K97</f>
        <v>0</v>
      </c>
      <c r="AL98" s="177">
        <f>+AH98-'CE_Ministeriale comparato'!L97</f>
        <v>0</v>
      </c>
    </row>
    <row r="99" spans="3:38" ht="15.75" x14ac:dyDescent="0.25">
      <c r="C99" s="161">
        <v>246926</v>
      </c>
      <c r="D99" s="20">
        <v>240727</v>
      </c>
      <c r="E99" s="175">
        <f>+'CE-118'!C106</f>
        <v>246926</v>
      </c>
      <c r="F99" s="175">
        <f>+'CE-118'!D106</f>
        <v>240727</v>
      </c>
      <c r="G99" s="176">
        <f t="shared" si="2"/>
        <v>0</v>
      </c>
      <c r="H99" s="176">
        <f t="shared" si="3"/>
        <v>0</v>
      </c>
      <c r="I99" s="49"/>
      <c r="J99" s="227" t="s">
        <v>402</v>
      </c>
      <c r="K99" s="229" t="s">
        <v>501</v>
      </c>
      <c r="L99" s="229"/>
      <c r="M99" s="229"/>
      <c r="N99" s="230"/>
      <c r="O99" s="223">
        <v>3961.17</v>
      </c>
      <c r="P99" s="223">
        <v>2908.42</v>
      </c>
      <c r="Q99" s="223">
        <v>1052.75</v>
      </c>
      <c r="R99" s="225">
        <v>0.36196629097585631</v>
      </c>
      <c r="S99" s="177">
        <f>+O99-'CE_Ministeriale comparato'!H97</f>
        <v>0</v>
      </c>
      <c r="T99" s="177">
        <f>+P99-'CE_Ministeriale comparato'!I97</f>
        <v>0</v>
      </c>
      <c r="U99" s="177">
        <f>+Q99-'CE_Ministeriale comparato'!J97</f>
        <v>0</v>
      </c>
      <c r="V99" s="177">
        <f>+R99-'CE_Ministeriale comparato'!K97</f>
        <v>0</v>
      </c>
      <c r="W99" s="177">
        <f>+S99-'CE_Ministeriale comparato'!L97</f>
        <v>0</v>
      </c>
      <c r="X99" s="49"/>
      <c r="Y99" s="228"/>
      <c r="Z99" s="231"/>
      <c r="AA99" s="231"/>
      <c r="AB99" s="231"/>
      <c r="AC99" s="232"/>
      <c r="AD99" s="224" t="e">
        <v>#N/A</v>
      </c>
      <c r="AE99" s="224" t="e">
        <v>#N/A</v>
      </c>
      <c r="AF99" s="224"/>
      <c r="AG99" s="226" t="s">
        <v>1455</v>
      </c>
      <c r="AH99" s="177" t="e">
        <f>+AD99-'CE_Ministeriale comparato'!H98</f>
        <v>#N/A</v>
      </c>
      <c r="AI99" s="177" t="e">
        <f>+AE99-'CE_Ministeriale comparato'!I98</f>
        <v>#N/A</v>
      </c>
      <c r="AJ99" s="177">
        <f>+AF99-'CE_Ministeriale comparato'!J98</f>
        <v>0</v>
      </c>
      <c r="AK99" s="177" t="e">
        <f>+AG99-'CE_Ministeriale comparato'!K98</f>
        <v>#VALUE!</v>
      </c>
      <c r="AL99" s="177" t="e">
        <f>+AH99-'CE_Ministeriale comparato'!L98</f>
        <v>#N/A</v>
      </c>
    </row>
    <row r="100" spans="3:38" ht="15.75" x14ac:dyDescent="0.25">
      <c r="C100" s="161">
        <v>0</v>
      </c>
      <c r="D100" s="20">
        <v>0</v>
      </c>
      <c r="E100" s="175">
        <f>+'CE-118'!C107</f>
        <v>0</v>
      </c>
      <c r="F100" s="175">
        <f>+'CE-118'!D107</f>
        <v>0</v>
      </c>
      <c r="G100" s="176">
        <f t="shared" si="2"/>
        <v>0</v>
      </c>
      <c r="H100" s="176">
        <f t="shared" si="3"/>
        <v>0</v>
      </c>
      <c r="I100" s="49"/>
      <c r="J100" s="228"/>
      <c r="K100" s="231"/>
      <c r="L100" s="231"/>
      <c r="M100" s="231"/>
      <c r="N100" s="232"/>
      <c r="O100" s="224" t="e">
        <v>#N/A</v>
      </c>
      <c r="P100" s="224" t="e">
        <v>#N/A</v>
      </c>
      <c r="Q100" s="224"/>
      <c r="R100" s="226" t="s">
        <v>1455</v>
      </c>
      <c r="S100" s="177" t="e">
        <f>+O100-'CE_Ministeriale comparato'!H98</f>
        <v>#N/A</v>
      </c>
      <c r="T100" s="177" t="e">
        <f>+P100-'CE_Ministeriale comparato'!I98</f>
        <v>#N/A</v>
      </c>
      <c r="U100" s="177">
        <f>+Q100-'CE_Ministeriale comparato'!J98</f>
        <v>0</v>
      </c>
      <c r="V100" s="177" t="e">
        <f>+R100-'CE_Ministeriale comparato'!K98</f>
        <v>#VALUE!</v>
      </c>
      <c r="W100" s="177" t="e">
        <f>+S100-'CE_Ministeriale comparato'!L98</f>
        <v>#N/A</v>
      </c>
      <c r="X100" s="118"/>
      <c r="Y100" s="212" t="s">
        <v>502</v>
      </c>
      <c r="Z100" s="212"/>
      <c r="AA100" s="212"/>
      <c r="AB100" s="212"/>
      <c r="AC100" s="213"/>
      <c r="AD100" s="124">
        <v>7098.51</v>
      </c>
      <c r="AE100" s="124">
        <v>12655.210000000001</v>
      </c>
      <c r="AF100" s="124">
        <v>-5556.7000000000007</v>
      </c>
      <c r="AG100" s="134">
        <v>-0.43908398201215154</v>
      </c>
      <c r="AH100" s="177">
        <f>+AD100-'CE_Ministeriale comparato'!H99</f>
        <v>0</v>
      </c>
      <c r="AI100" s="177">
        <f>+AE100-'CE_Ministeriale comparato'!I99</f>
        <v>0</v>
      </c>
      <c r="AJ100" s="177">
        <f>+AF100-'CE_Ministeriale comparato'!J99</f>
        <v>0</v>
      </c>
      <c r="AK100" s="177">
        <f>+AG100-'CE_Ministeriale comparato'!K99</f>
        <v>0</v>
      </c>
      <c r="AL100" s="177">
        <f>+AH100-'CE_Ministeriale comparato'!L99</f>
        <v>0</v>
      </c>
    </row>
    <row r="101" spans="3:38" ht="15.75" x14ac:dyDescent="0.25">
      <c r="C101" s="161">
        <v>1746166</v>
      </c>
      <c r="D101" s="20">
        <v>1602283</v>
      </c>
      <c r="E101" s="175">
        <f>+'CE-118'!C108</f>
        <v>1746166</v>
      </c>
      <c r="F101" s="175">
        <f>+'CE-118'!D108</f>
        <v>1602283</v>
      </c>
      <c r="G101" s="176">
        <f t="shared" si="2"/>
        <v>0</v>
      </c>
      <c r="H101" s="176">
        <f t="shared" si="3"/>
        <v>0</v>
      </c>
      <c r="I101" s="118"/>
      <c r="J101" s="212" t="s">
        <v>502</v>
      </c>
      <c r="K101" s="212"/>
      <c r="L101" s="212"/>
      <c r="M101" s="212"/>
      <c r="N101" s="213"/>
      <c r="O101" s="124">
        <v>7098.51</v>
      </c>
      <c r="P101" s="124">
        <v>12655.210000000001</v>
      </c>
      <c r="Q101" s="124">
        <v>-5556.7000000000007</v>
      </c>
      <c r="R101" s="134">
        <v>-0.43908398201215154</v>
      </c>
      <c r="S101" s="177">
        <f>+O101-'CE_Ministeriale comparato'!H99</f>
        <v>0</v>
      </c>
      <c r="T101" s="177">
        <f>+P101-'CE_Ministeriale comparato'!I99</f>
        <v>0</v>
      </c>
      <c r="U101" s="177">
        <f>+Q101-'CE_Ministeriale comparato'!J99</f>
        <v>0</v>
      </c>
      <c r="V101" s="177">
        <f>+R101-'CE_Ministeriale comparato'!K99</f>
        <v>0</v>
      </c>
      <c r="W101" s="177">
        <f>+S101-'CE_Ministeriale comparato'!L99</f>
        <v>0</v>
      </c>
      <c r="X101" s="59"/>
      <c r="Y101" s="151"/>
      <c r="Z101" s="84"/>
      <c r="AA101" s="66"/>
      <c r="AB101" s="84"/>
      <c r="AC101" s="85"/>
      <c r="AD101" s="169"/>
      <c r="AE101" s="169"/>
      <c r="AF101" s="169"/>
      <c r="AG101" s="170"/>
      <c r="AH101" s="177">
        <f>+AD101-'CE_Ministeriale comparato'!H100</f>
        <v>0</v>
      </c>
      <c r="AI101" s="177">
        <f>+AE101-'CE_Ministeriale comparato'!I100</f>
        <v>0</v>
      </c>
      <c r="AJ101" s="177">
        <f>+AF101-'CE_Ministeriale comparato'!J100</f>
        <v>0</v>
      </c>
      <c r="AK101" s="177">
        <f>+AG101-'CE_Ministeriale comparato'!K100</f>
        <v>0</v>
      </c>
      <c r="AL101" s="177">
        <f>+AH101-'CE_Ministeriale comparato'!L100</f>
        <v>0</v>
      </c>
    </row>
    <row r="102" spans="3:38" ht="15.75" x14ac:dyDescent="0.25">
      <c r="C102" s="161">
        <v>2012409.39</v>
      </c>
      <c r="D102" s="20">
        <v>2160422.29</v>
      </c>
      <c r="E102" s="175">
        <f>+'CE-118'!C109</f>
        <v>2012409.39</v>
      </c>
      <c r="F102" s="175">
        <f>+'CE-118'!D109</f>
        <v>2160422.29</v>
      </c>
      <c r="G102" s="176">
        <f t="shared" si="2"/>
        <v>0</v>
      </c>
      <c r="H102" s="176">
        <f t="shared" si="3"/>
        <v>0</v>
      </c>
      <c r="I102" s="59"/>
      <c r="J102" s="151"/>
      <c r="K102" s="84"/>
      <c r="L102" s="66"/>
      <c r="M102" s="84"/>
      <c r="N102" s="85"/>
      <c r="O102" s="169"/>
      <c r="P102" s="169"/>
      <c r="Q102" s="169"/>
      <c r="R102" s="170"/>
      <c r="S102" s="177">
        <f>+O102-'CE_Ministeriale comparato'!H100</f>
        <v>0</v>
      </c>
      <c r="T102" s="177">
        <f>+P102-'CE_Ministeriale comparato'!I100</f>
        <v>0</v>
      </c>
      <c r="U102" s="177">
        <f>+Q102-'CE_Ministeriale comparato'!J100</f>
        <v>0</v>
      </c>
      <c r="V102" s="177">
        <f>+R102-'CE_Ministeriale comparato'!K100</f>
        <v>0</v>
      </c>
      <c r="W102" s="177">
        <f>+S102-'CE_Ministeriale comparato'!L100</f>
        <v>0</v>
      </c>
      <c r="X102" s="60" t="s">
        <v>503</v>
      </c>
      <c r="Y102" s="61" t="s">
        <v>504</v>
      </c>
      <c r="Z102" s="62"/>
      <c r="AA102" s="36"/>
      <c r="AB102" s="79"/>
      <c r="AC102" s="81"/>
      <c r="AD102" s="120">
        <v>0</v>
      </c>
      <c r="AE102" s="120">
        <v>0</v>
      </c>
      <c r="AF102" s="120">
        <v>0</v>
      </c>
      <c r="AG102" s="130" t="s">
        <v>1455</v>
      </c>
      <c r="AH102" s="177">
        <f>+AD102-'CE_Ministeriale comparato'!H101</f>
        <v>0</v>
      </c>
      <c r="AI102" s="177">
        <f>+AE102-'CE_Ministeriale comparato'!I101</f>
        <v>0</v>
      </c>
      <c r="AJ102" s="177">
        <f>+AF102-'CE_Ministeriale comparato'!J101</f>
        <v>0</v>
      </c>
      <c r="AK102" s="177" t="e">
        <f>+AG102-'CE_Ministeriale comparato'!K101</f>
        <v>#VALUE!</v>
      </c>
      <c r="AL102" s="177">
        <f>+AH102-'CE_Ministeriale comparato'!L101</f>
        <v>0</v>
      </c>
    </row>
    <row r="103" spans="3:38" ht="15.75" x14ac:dyDescent="0.25">
      <c r="C103" s="161">
        <v>5270845.88</v>
      </c>
      <c r="D103" s="20">
        <v>6080742.0600000005</v>
      </c>
      <c r="E103" s="175">
        <f>+'CE-118'!C110</f>
        <v>5270845.88</v>
      </c>
      <c r="F103" s="175">
        <f>+'CE-118'!D110</f>
        <v>6080742.0600000005</v>
      </c>
      <c r="G103" s="176">
        <f t="shared" si="2"/>
        <v>0</v>
      </c>
      <c r="H103" s="176">
        <f t="shared" si="3"/>
        <v>0</v>
      </c>
      <c r="I103" s="60" t="s">
        <v>503</v>
      </c>
      <c r="J103" s="61" t="s">
        <v>504</v>
      </c>
      <c r="K103" s="62"/>
      <c r="L103" s="36"/>
      <c r="M103" s="79"/>
      <c r="N103" s="81"/>
      <c r="O103" s="120">
        <v>0</v>
      </c>
      <c r="P103" s="120">
        <v>0</v>
      </c>
      <c r="Q103" s="120">
        <v>0</v>
      </c>
      <c r="R103" s="130" t="s">
        <v>1455</v>
      </c>
      <c r="S103" s="177">
        <f>+O103-'CE_Ministeriale comparato'!H101</f>
        <v>0</v>
      </c>
      <c r="T103" s="177">
        <f>+P103-'CE_Ministeriale comparato'!I101</f>
        <v>0</v>
      </c>
      <c r="U103" s="177">
        <f>+Q103-'CE_Ministeriale comparato'!J101</f>
        <v>0</v>
      </c>
      <c r="V103" s="177" t="e">
        <f>+R103-'CE_Ministeriale comparato'!K101</f>
        <v>#VALUE!</v>
      </c>
      <c r="W103" s="177">
        <f>+S103-'CE_Ministeriale comparato'!L101</f>
        <v>0</v>
      </c>
      <c r="X103" s="49"/>
      <c r="Y103" s="50" t="s">
        <v>395</v>
      </c>
      <c r="Z103" s="173" t="s">
        <v>505</v>
      </c>
      <c r="AA103" s="90"/>
      <c r="AB103" s="51"/>
      <c r="AC103" s="52"/>
      <c r="AD103" s="120">
        <v>0</v>
      </c>
      <c r="AE103" s="120">
        <v>0</v>
      </c>
      <c r="AF103" s="120">
        <v>0</v>
      </c>
      <c r="AG103" s="130" t="s">
        <v>1455</v>
      </c>
      <c r="AH103" s="177">
        <f>+AD103-'CE_Ministeriale comparato'!H102</f>
        <v>0</v>
      </c>
      <c r="AI103" s="177">
        <f>+AE103-'CE_Ministeriale comparato'!I102</f>
        <v>0</v>
      </c>
      <c r="AJ103" s="177">
        <f>+AF103-'CE_Ministeriale comparato'!J102</f>
        <v>0</v>
      </c>
      <c r="AK103" s="177" t="e">
        <f>+AG103-'CE_Ministeriale comparato'!K102</f>
        <v>#VALUE!</v>
      </c>
      <c r="AL103" s="177">
        <f>+AH103-'CE_Ministeriale comparato'!L102</f>
        <v>0</v>
      </c>
    </row>
    <row r="104" spans="3:38" ht="15.75" x14ac:dyDescent="0.25">
      <c r="C104" s="161">
        <v>328255.25</v>
      </c>
      <c r="D104" s="20">
        <v>447196.71</v>
      </c>
      <c r="E104" s="175">
        <f>+'CE-118'!C111</f>
        <v>328255.25</v>
      </c>
      <c r="F104" s="175">
        <f>+'CE-118'!D111</f>
        <v>0</v>
      </c>
      <c r="G104" s="176">
        <f t="shared" si="2"/>
        <v>0</v>
      </c>
      <c r="H104" s="176">
        <f t="shared" si="3"/>
        <v>-447196.71</v>
      </c>
      <c r="I104" s="49"/>
      <c r="J104" s="50" t="s">
        <v>395</v>
      </c>
      <c r="K104" s="173" t="s">
        <v>505</v>
      </c>
      <c r="L104" s="90"/>
      <c r="M104" s="51"/>
      <c r="N104" s="52"/>
      <c r="O104" s="120">
        <v>0</v>
      </c>
      <c r="P104" s="120">
        <v>0</v>
      </c>
      <c r="Q104" s="120">
        <v>0</v>
      </c>
      <c r="R104" s="130" t="s">
        <v>1455</v>
      </c>
      <c r="S104" s="177">
        <f>+O104-'CE_Ministeriale comparato'!H102</f>
        <v>0</v>
      </c>
      <c r="T104" s="177">
        <f>+P104-'CE_Ministeriale comparato'!I102</f>
        <v>0</v>
      </c>
      <c r="U104" s="177">
        <f>+Q104-'CE_Ministeriale comparato'!J102</f>
        <v>0</v>
      </c>
      <c r="V104" s="177" t="e">
        <f>+R104-'CE_Ministeriale comparato'!K102</f>
        <v>#VALUE!</v>
      </c>
      <c r="W104" s="177">
        <f>+S104-'CE_Ministeriale comparato'!L102</f>
        <v>0</v>
      </c>
      <c r="X104" s="49"/>
      <c r="Y104" s="35" t="s">
        <v>402</v>
      </c>
      <c r="Z104" s="61" t="s">
        <v>506</v>
      </c>
      <c r="AA104" s="62"/>
      <c r="AB104" s="36"/>
      <c r="AC104" s="37"/>
      <c r="AD104" s="120">
        <v>0</v>
      </c>
      <c r="AE104" s="120">
        <v>0</v>
      </c>
      <c r="AF104" s="123">
        <v>0</v>
      </c>
      <c r="AG104" s="133" t="s">
        <v>1455</v>
      </c>
      <c r="AH104" s="177">
        <f>+AD104-'CE_Ministeriale comparato'!H103</f>
        <v>0</v>
      </c>
      <c r="AI104" s="177">
        <f>+AE104-'CE_Ministeriale comparato'!I103</f>
        <v>0</v>
      </c>
      <c r="AJ104" s="177">
        <f>+AF104-'CE_Ministeriale comparato'!J103</f>
        <v>0</v>
      </c>
      <c r="AK104" s="177" t="e">
        <f>+AG104-'CE_Ministeriale comparato'!K103</f>
        <v>#VALUE!</v>
      </c>
      <c r="AL104" s="177">
        <f>+AH104-'CE_Ministeriale comparato'!L103</f>
        <v>0</v>
      </c>
    </row>
    <row r="105" spans="3:38" ht="15.75" x14ac:dyDescent="0.25">
      <c r="C105" s="161">
        <v>4714236.16</v>
      </c>
      <c r="D105" s="20">
        <v>5450009.2300000004</v>
      </c>
      <c r="E105" s="175">
        <f>+'CE-118'!C112</f>
        <v>4714236.16</v>
      </c>
      <c r="F105" s="175">
        <f>+'CE-118'!D112</f>
        <v>5897205.9400000004</v>
      </c>
      <c r="G105" s="176">
        <f t="shared" si="2"/>
        <v>0</v>
      </c>
      <c r="H105" s="176">
        <f t="shared" si="3"/>
        <v>447196.70999999996</v>
      </c>
      <c r="I105" s="49"/>
      <c r="J105" s="35" t="s">
        <v>402</v>
      </c>
      <c r="K105" s="61" t="s">
        <v>506</v>
      </c>
      <c r="L105" s="62"/>
      <c r="M105" s="36"/>
      <c r="N105" s="37"/>
      <c r="O105" s="120">
        <v>0</v>
      </c>
      <c r="P105" s="120">
        <v>0</v>
      </c>
      <c r="Q105" s="123">
        <v>0</v>
      </c>
      <c r="R105" s="133" t="s">
        <v>1455</v>
      </c>
      <c r="S105" s="177">
        <f>+O105-'CE_Ministeriale comparato'!H103</f>
        <v>0</v>
      </c>
      <c r="T105" s="177">
        <f>+P105-'CE_Ministeriale comparato'!I103</f>
        <v>0</v>
      </c>
      <c r="U105" s="177">
        <f>+Q105-'CE_Ministeriale comparato'!J103</f>
        <v>0</v>
      </c>
      <c r="V105" s="177" t="e">
        <f>+R105-'CE_Ministeriale comparato'!K103</f>
        <v>#VALUE!</v>
      </c>
      <c r="W105" s="177">
        <f>+S105-'CE_Ministeriale comparato'!L103</f>
        <v>0</v>
      </c>
      <c r="X105" s="118"/>
      <c r="Y105" s="212" t="s">
        <v>507</v>
      </c>
      <c r="Z105" s="212"/>
      <c r="AA105" s="212"/>
      <c r="AB105" s="212"/>
      <c r="AC105" s="213"/>
      <c r="AD105" s="124">
        <v>0</v>
      </c>
      <c r="AE105" s="124">
        <v>0</v>
      </c>
      <c r="AF105" s="124">
        <v>0</v>
      </c>
      <c r="AG105" s="134" t="s">
        <v>1455</v>
      </c>
      <c r="AH105" s="177">
        <f>+AD105-'CE_Ministeriale comparato'!H104</f>
        <v>0</v>
      </c>
      <c r="AI105" s="177">
        <f>+AE105-'CE_Ministeriale comparato'!I104</f>
        <v>0</v>
      </c>
      <c r="AJ105" s="177">
        <f>+AF105-'CE_Ministeriale comparato'!J104</f>
        <v>0</v>
      </c>
      <c r="AK105" s="177" t="e">
        <f>+AG105-'CE_Ministeriale comparato'!K104</f>
        <v>#VALUE!</v>
      </c>
      <c r="AL105" s="177">
        <f>+AH105-'CE_Ministeriale comparato'!L104</f>
        <v>0</v>
      </c>
    </row>
    <row r="106" spans="3:38" ht="15.75" x14ac:dyDescent="0.25">
      <c r="C106" s="161">
        <v>115034.19</v>
      </c>
      <c r="D106" s="20">
        <v>115089.91</v>
      </c>
      <c r="E106" s="175">
        <f>+'CE-118'!C113</f>
        <v>115034.19</v>
      </c>
      <c r="F106" s="175">
        <f>+'CE-118'!D113</f>
        <v>115089.91</v>
      </c>
      <c r="G106" s="176">
        <f t="shared" si="2"/>
        <v>0</v>
      </c>
      <c r="H106" s="176">
        <f t="shared" si="3"/>
        <v>0</v>
      </c>
      <c r="I106" s="118"/>
      <c r="J106" s="212" t="s">
        <v>507</v>
      </c>
      <c r="K106" s="212"/>
      <c r="L106" s="212"/>
      <c r="M106" s="212"/>
      <c r="N106" s="213"/>
      <c r="O106" s="124">
        <v>0</v>
      </c>
      <c r="P106" s="124">
        <v>0</v>
      </c>
      <c r="Q106" s="124">
        <v>0</v>
      </c>
      <c r="R106" s="134" t="s">
        <v>1455</v>
      </c>
      <c r="S106" s="177">
        <f>+O106-'CE_Ministeriale comparato'!H104</f>
        <v>0</v>
      </c>
      <c r="T106" s="177">
        <f>+P106-'CE_Ministeriale comparato'!I104</f>
        <v>0</v>
      </c>
      <c r="U106" s="177">
        <f>+Q106-'CE_Ministeriale comparato'!J104</f>
        <v>0</v>
      </c>
      <c r="V106" s="177" t="e">
        <f>+R106-'CE_Ministeriale comparato'!K104</f>
        <v>#VALUE!</v>
      </c>
      <c r="W106" s="177">
        <f>+S106-'CE_Ministeriale comparato'!L104</f>
        <v>0</v>
      </c>
      <c r="X106" s="59"/>
      <c r="Y106" s="151"/>
      <c r="Z106" s="69"/>
      <c r="AA106" s="66"/>
      <c r="AB106" s="166"/>
      <c r="AC106" s="171"/>
      <c r="AD106" s="169"/>
      <c r="AE106" s="169"/>
      <c r="AF106" s="169"/>
      <c r="AG106" s="170"/>
      <c r="AH106" s="177">
        <f>+AD106-'CE_Ministeriale comparato'!H105</f>
        <v>0</v>
      </c>
      <c r="AI106" s="177">
        <f>+AE106-'CE_Ministeriale comparato'!I105</f>
        <v>0</v>
      </c>
      <c r="AJ106" s="177">
        <f>+AF106-'CE_Ministeriale comparato'!J105</f>
        <v>0</v>
      </c>
      <c r="AK106" s="177">
        <f>+AG106-'CE_Ministeriale comparato'!K105</f>
        <v>0</v>
      </c>
      <c r="AL106" s="177">
        <f>+AH106-'CE_Ministeriale comparato'!L105</f>
        <v>0</v>
      </c>
    </row>
    <row r="107" spans="3:38" ht="15.75" x14ac:dyDescent="0.25">
      <c r="C107" s="161">
        <v>113320.28</v>
      </c>
      <c r="D107" s="20">
        <v>57042.05</v>
      </c>
      <c r="E107" s="175">
        <f>+'CE-118'!C114</f>
        <v>113320.28</v>
      </c>
      <c r="F107" s="175">
        <f>+'CE-118'!D114</f>
        <v>57042.05</v>
      </c>
      <c r="G107" s="176">
        <f t="shared" si="2"/>
        <v>0</v>
      </c>
      <c r="H107" s="176">
        <f t="shared" si="3"/>
        <v>0</v>
      </c>
      <c r="I107" s="59"/>
      <c r="J107" s="151"/>
      <c r="K107" s="69"/>
      <c r="L107" s="66"/>
      <c r="M107" s="166"/>
      <c r="N107" s="171"/>
      <c r="O107" s="169"/>
      <c r="P107" s="169"/>
      <c r="Q107" s="169"/>
      <c r="R107" s="170"/>
      <c r="S107" s="177">
        <f>+O107-'CE_Ministeriale comparato'!H105</f>
        <v>0</v>
      </c>
      <c r="T107" s="177">
        <f>+P107-'CE_Ministeriale comparato'!I105</f>
        <v>0</v>
      </c>
      <c r="U107" s="177">
        <f>+Q107-'CE_Ministeriale comparato'!J105</f>
        <v>0</v>
      </c>
      <c r="V107" s="177">
        <f>+R107-'CE_Ministeriale comparato'!K105</f>
        <v>0</v>
      </c>
      <c r="W107" s="177">
        <f>+S107-'CE_Ministeriale comparato'!L105</f>
        <v>0</v>
      </c>
      <c r="X107" s="60" t="s">
        <v>508</v>
      </c>
      <c r="Y107" s="61" t="s">
        <v>509</v>
      </c>
      <c r="Z107" s="62"/>
      <c r="AA107" s="36"/>
      <c r="AB107" s="79"/>
      <c r="AC107" s="81"/>
      <c r="AD107" s="120">
        <v>1638275.1400000004</v>
      </c>
      <c r="AE107" s="120">
        <v>655753.35000000033</v>
      </c>
      <c r="AF107" s="120">
        <v>982521.79</v>
      </c>
      <c r="AG107" s="130">
        <v>1.4983099819467176</v>
      </c>
      <c r="AH107" s="177">
        <f>+AD107-'CE_Ministeriale comparato'!H106</f>
        <v>0</v>
      </c>
      <c r="AI107" s="177">
        <f>+AE107-'CE_Ministeriale comparato'!I106</f>
        <v>0</v>
      </c>
      <c r="AJ107" s="177">
        <f>+AF107-'CE_Ministeriale comparato'!J106</f>
        <v>0</v>
      </c>
      <c r="AK107" s="177">
        <f>+AG107-'CE_Ministeriale comparato'!K106</f>
        <v>0</v>
      </c>
      <c r="AL107" s="177">
        <f>+AH107-'CE_Ministeriale comparato'!L106</f>
        <v>0</v>
      </c>
    </row>
    <row r="108" spans="3:38" ht="15.75" x14ac:dyDescent="0.25">
      <c r="C108" s="161">
        <v>0</v>
      </c>
      <c r="D108" s="20">
        <v>11404.16</v>
      </c>
      <c r="E108" s="175">
        <f>+'CE-118'!C115</f>
        <v>0</v>
      </c>
      <c r="F108" s="175">
        <f>+'CE-118'!D115</f>
        <v>11404.16</v>
      </c>
      <c r="G108" s="176">
        <f t="shared" si="2"/>
        <v>0</v>
      </c>
      <c r="H108" s="176">
        <f t="shared" si="3"/>
        <v>0</v>
      </c>
      <c r="I108" s="60" t="s">
        <v>508</v>
      </c>
      <c r="J108" s="61" t="s">
        <v>509</v>
      </c>
      <c r="K108" s="62"/>
      <c r="L108" s="36"/>
      <c r="M108" s="79"/>
      <c r="N108" s="81"/>
      <c r="O108" s="120">
        <v>1638275.1400000004</v>
      </c>
      <c r="P108" s="120">
        <v>655753.35000000033</v>
      </c>
      <c r="Q108" s="120">
        <v>982521.79</v>
      </c>
      <c r="R108" s="130">
        <v>1.4983099819467176</v>
      </c>
      <c r="S108" s="177">
        <f>+O108-'CE_Ministeriale comparato'!H106</f>
        <v>0</v>
      </c>
      <c r="T108" s="177">
        <f>+P108-'CE_Ministeriale comparato'!I106</f>
        <v>0</v>
      </c>
      <c r="U108" s="177">
        <f>+Q108-'CE_Ministeriale comparato'!J106</f>
        <v>0</v>
      </c>
      <c r="V108" s="177">
        <f>+R108-'CE_Ministeriale comparato'!K106</f>
        <v>0</v>
      </c>
      <c r="W108" s="177">
        <f>+S108-'CE_Ministeriale comparato'!L106</f>
        <v>0</v>
      </c>
      <c r="X108" s="49"/>
      <c r="Y108" s="50" t="s">
        <v>395</v>
      </c>
      <c r="Z108" s="173" t="s">
        <v>510</v>
      </c>
      <c r="AA108" s="90"/>
      <c r="AB108" s="51"/>
      <c r="AC108" s="52"/>
      <c r="AD108" s="120">
        <v>4687833.959999999</v>
      </c>
      <c r="AE108" s="120">
        <v>8378916.9399999995</v>
      </c>
      <c r="AF108" s="120">
        <v>-3691082.9800000004</v>
      </c>
      <c r="AG108" s="130">
        <v>-0.44052029712565699</v>
      </c>
      <c r="AH108" s="177">
        <f>+AD108-'CE_Ministeriale comparato'!H107</f>
        <v>0</v>
      </c>
      <c r="AI108" s="177">
        <f>+AE108-'CE_Ministeriale comparato'!I107</f>
        <v>0</v>
      </c>
      <c r="AJ108" s="177">
        <f>+AF108-'CE_Ministeriale comparato'!J107</f>
        <v>0</v>
      </c>
      <c r="AK108" s="177">
        <f>+AG108-'CE_Ministeriale comparato'!K107</f>
        <v>0</v>
      </c>
      <c r="AL108" s="177">
        <f>+AH108-'CE_Ministeriale comparato'!L107</f>
        <v>0</v>
      </c>
    </row>
    <row r="109" spans="3:38" ht="15.75" x14ac:dyDescent="0.25">
      <c r="C109" s="161">
        <v>0</v>
      </c>
      <c r="D109" s="20">
        <v>0</v>
      </c>
      <c r="E109" s="175">
        <f>+'CE-118'!C116</f>
        <v>0</v>
      </c>
      <c r="F109" s="175">
        <f>+'CE-118'!D116</f>
        <v>0</v>
      </c>
      <c r="G109" s="176">
        <f t="shared" si="2"/>
        <v>0</v>
      </c>
      <c r="H109" s="176">
        <f t="shared" si="3"/>
        <v>0</v>
      </c>
      <c r="I109" s="49"/>
      <c r="J109" s="50" t="s">
        <v>395</v>
      </c>
      <c r="K109" s="173" t="s">
        <v>510</v>
      </c>
      <c r="L109" s="90"/>
      <c r="M109" s="51"/>
      <c r="N109" s="52"/>
      <c r="O109" s="120">
        <v>4687833.959999999</v>
      </c>
      <c r="P109" s="120">
        <v>8378916.9399999995</v>
      </c>
      <c r="Q109" s="120">
        <v>-3691082.9800000004</v>
      </c>
      <c r="R109" s="130">
        <v>-0.44052029712565699</v>
      </c>
      <c r="S109" s="177">
        <f>+O109-'CE_Ministeriale comparato'!H107</f>
        <v>0</v>
      </c>
      <c r="T109" s="177">
        <f>+P109-'CE_Ministeriale comparato'!I107</f>
        <v>0</v>
      </c>
      <c r="U109" s="177">
        <f>+Q109-'CE_Ministeriale comparato'!J107</f>
        <v>0</v>
      </c>
      <c r="V109" s="177">
        <f>+R109-'CE_Ministeriale comparato'!K107</f>
        <v>0</v>
      </c>
      <c r="W109" s="177">
        <f>+S109-'CE_Ministeriale comparato'!L107</f>
        <v>0</v>
      </c>
      <c r="X109" s="59"/>
      <c r="Y109" s="71"/>
      <c r="Z109" s="80"/>
      <c r="AA109" s="39" t="s">
        <v>397</v>
      </c>
      <c r="AB109" s="72" t="s">
        <v>511</v>
      </c>
      <c r="AC109" s="86"/>
      <c r="AD109" s="163">
        <v>0</v>
      </c>
      <c r="AE109" s="163">
        <v>23442.62</v>
      </c>
      <c r="AF109" s="163">
        <v>-23442.62</v>
      </c>
      <c r="AG109" s="131">
        <v>-1</v>
      </c>
      <c r="AH109" s="177">
        <f>+AD109-'CE_Ministeriale comparato'!H108</f>
        <v>0</v>
      </c>
      <c r="AI109" s="177">
        <f>+AE109-'CE_Ministeriale comparato'!I108</f>
        <v>0</v>
      </c>
      <c r="AJ109" s="177">
        <f>+AF109-'CE_Ministeriale comparato'!J108</f>
        <v>0</v>
      </c>
      <c r="AK109" s="177">
        <f>+AG109-'CE_Ministeriale comparato'!K108</f>
        <v>0</v>
      </c>
      <c r="AL109" s="177">
        <f>+AH109-'CE_Ministeriale comparato'!L108</f>
        <v>0</v>
      </c>
    </row>
    <row r="110" spans="3:38" x14ac:dyDescent="0.25">
      <c r="C110" s="161">
        <v>0</v>
      </c>
      <c r="D110" s="20">
        <v>0</v>
      </c>
      <c r="E110" s="175">
        <f>+'CE-118'!C117</f>
        <v>0</v>
      </c>
      <c r="F110" s="175">
        <f>+'CE-118'!D117</f>
        <v>0</v>
      </c>
      <c r="G110" s="176">
        <f t="shared" si="2"/>
        <v>0</v>
      </c>
      <c r="H110" s="176">
        <f t="shared" si="3"/>
        <v>0</v>
      </c>
      <c r="I110" s="59"/>
      <c r="J110" s="71"/>
      <c r="K110" s="80"/>
      <c r="L110" s="39" t="s">
        <v>397</v>
      </c>
      <c r="M110" s="72" t="s">
        <v>511</v>
      </c>
      <c r="N110" s="86"/>
      <c r="O110" s="163">
        <v>0</v>
      </c>
      <c r="P110" s="163">
        <v>23442.62</v>
      </c>
      <c r="Q110" s="163">
        <v>-23442.62</v>
      </c>
      <c r="R110" s="131">
        <v>-1</v>
      </c>
      <c r="S110" s="177">
        <f>+O110-'CE_Ministeriale comparato'!H108</f>
        <v>0</v>
      </c>
      <c r="T110" s="177">
        <f>+P110-'CE_Ministeriale comparato'!I108</f>
        <v>0</v>
      </c>
      <c r="U110" s="177">
        <f>+Q110-'CE_Ministeriale comparato'!J108</f>
        <v>0</v>
      </c>
      <c r="V110" s="177">
        <f>+R110-'CE_Ministeriale comparato'!K108</f>
        <v>0</v>
      </c>
      <c r="W110" s="177">
        <f>+S110-'CE_Ministeriale comparato'!L108</f>
        <v>0</v>
      </c>
      <c r="X110" s="59"/>
      <c r="Y110" s="68"/>
      <c r="Z110" s="84"/>
      <c r="AA110" s="151" t="s">
        <v>399</v>
      </c>
      <c r="AB110" s="84" t="s">
        <v>512</v>
      </c>
      <c r="AC110" s="85"/>
      <c r="AD110" s="163">
        <v>4687833.959999999</v>
      </c>
      <c r="AE110" s="163">
        <v>8355474.3199999994</v>
      </c>
      <c r="AF110" s="163">
        <v>-3667640.3600000003</v>
      </c>
      <c r="AG110" s="131">
        <v>-0.43895058730789094</v>
      </c>
      <c r="AH110" s="177">
        <f>+AD110-'CE_Ministeriale comparato'!H109</f>
        <v>0</v>
      </c>
      <c r="AI110" s="177">
        <f>+AE110-'CE_Ministeriale comparato'!I109</f>
        <v>0</v>
      </c>
      <c r="AJ110" s="177">
        <f>+AF110-'CE_Ministeriale comparato'!J109</f>
        <v>0</v>
      </c>
      <c r="AK110" s="177">
        <f>+AG110-'CE_Ministeriale comparato'!K109</f>
        <v>0</v>
      </c>
      <c r="AL110" s="177">
        <f>+AH110-'CE_Ministeriale comparato'!L109</f>
        <v>0</v>
      </c>
    </row>
    <row r="111" spans="3:38" ht="15.75" x14ac:dyDescent="0.25">
      <c r="C111" s="161">
        <v>1393992.7</v>
      </c>
      <c r="D111" s="20">
        <v>2391432.8899999997</v>
      </c>
      <c r="E111" s="175">
        <f>+'CE-118'!C118</f>
        <v>1393992.7</v>
      </c>
      <c r="F111" s="175">
        <f>+'CE-118'!D118</f>
        <v>2391432.8899999997</v>
      </c>
      <c r="G111" s="176">
        <f t="shared" si="2"/>
        <v>0</v>
      </c>
      <c r="H111" s="176">
        <f t="shared" si="3"/>
        <v>0</v>
      </c>
      <c r="I111" s="59"/>
      <c r="J111" s="68"/>
      <c r="K111" s="84"/>
      <c r="L111" s="151" t="s">
        <v>399</v>
      </c>
      <c r="M111" s="84" t="s">
        <v>512</v>
      </c>
      <c r="N111" s="85"/>
      <c r="O111" s="163">
        <v>4687833.959999999</v>
      </c>
      <c r="P111" s="163">
        <v>8355474.3199999994</v>
      </c>
      <c r="Q111" s="163">
        <v>-3667640.3600000003</v>
      </c>
      <c r="R111" s="131">
        <v>-0.43895058730789094</v>
      </c>
      <c r="S111" s="177">
        <f>+O111-'CE_Ministeriale comparato'!H109</f>
        <v>0</v>
      </c>
      <c r="T111" s="177">
        <f>+P111-'CE_Ministeriale comparato'!I109</f>
        <v>0</v>
      </c>
      <c r="U111" s="177">
        <f>+Q111-'CE_Ministeriale comparato'!J109</f>
        <v>0</v>
      </c>
      <c r="V111" s="177">
        <f>+R111-'CE_Ministeriale comparato'!K109</f>
        <v>0</v>
      </c>
      <c r="W111" s="177">
        <f>+S111-'CE_Ministeriale comparato'!L109</f>
        <v>0</v>
      </c>
      <c r="X111" s="49"/>
      <c r="Y111" s="35" t="s">
        <v>402</v>
      </c>
      <c r="Z111" s="61" t="s">
        <v>513</v>
      </c>
      <c r="AA111" s="62"/>
      <c r="AB111" s="36"/>
      <c r="AC111" s="37"/>
      <c r="AD111" s="120">
        <v>3049558.8199999994</v>
      </c>
      <c r="AE111" s="120">
        <v>7723163.5899999999</v>
      </c>
      <c r="AF111" s="120">
        <v>-4673604.7700000005</v>
      </c>
      <c r="AG111" s="130">
        <v>-0.60514123720639723</v>
      </c>
      <c r="AH111" s="177">
        <f>+AD111-'CE_Ministeriale comparato'!H110</f>
        <v>0</v>
      </c>
      <c r="AI111" s="177">
        <f>+AE111-'CE_Ministeriale comparato'!I110</f>
        <v>0</v>
      </c>
      <c r="AJ111" s="177">
        <f>+AF111-'CE_Ministeriale comparato'!J110</f>
        <v>0</v>
      </c>
      <c r="AK111" s="177">
        <f>+AG111-'CE_Ministeriale comparato'!K110</f>
        <v>0</v>
      </c>
      <c r="AL111" s="177">
        <f>+AH111-'CE_Ministeriale comparato'!L110</f>
        <v>0</v>
      </c>
    </row>
    <row r="112" spans="3:38" ht="15.75" x14ac:dyDescent="0.25">
      <c r="C112" s="161">
        <v>209564.52</v>
      </c>
      <c r="D112" s="20">
        <v>135454.60999999999</v>
      </c>
      <c r="E112" s="175">
        <f>+'CE-118'!C119</f>
        <v>209564.52</v>
      </c>
      <c r="F112" s="175">
        <f>+'CE-118'!D119</f>
        <v>135454.60999999999</v>
      </c>
      <c r="G112" s="176">
        <f t="shared" si="2"/>
        <v>0</v>
      </c>
      <c r="H112" s="176">
        <f t="shared" si="3"/>
        <v>0</v>
      </c>
      <c r="I112" s="49"/>
      <c r="J112" s="35" t="s">
        <v>402</v>
      </c>
      <c r="K112" s="61" t="s">
        <v>513</v>
      </c>
      <c r="L112" s="62"/>
      <c r="M112" s="36"/>
      <c r="N112" s="37"/>
      <c r="O112" s="120">
        <v>3049558.8199999994</v>
      </c>
      <c r="P112" s="120">
        <v>7723163.5899999999</v>
      </c>
      <c r="Q112" s="120">
        <v>-4673604.7700000005</v>
      </c>
      <c r="R112" s="130">
        <v>-0.60514123720639723</v>
      </c>
      <c r="S112" s="177">
        <f>+O112-'CE_Ministeriale comparato'!H110</f>
        <v>0</v>
      </c>
      <c r="T112" s="177">
        <f>+P112-'CE_Ministeriale comparato'!I110</f>
        <v>0</v>
      </c>
      <c r="U112" s="177">
        <f>+Q112-'CE_Ministeriale comparato'!J110</f>
        <v>0</v>
      </c>
      <c r="V112" s="177">
        <f>+R112-'CE_Ministeriale comparato'!K110</f>
        <v>0</v>
      </c>
      <c r="W112" s="177">
        <f>+S112-'CE_Ministeriale comparato'!L110</f>
        <v>0</v>
      </c>
      <c r="X112" s="59"/>
      <c r="Y112" s="68"/>
      <c r="Z112" s="84"/>
      <c r="AA112" s="151" t="s">
        <v>397</v>
      </c>
      <c r="AB112" s="69" t="s">
        <v>514</v>
      </c>
      <c r="AC112" s="85"/>
      <c r="AD112" s="120">
        <v>36584.879999999997</v>
      </c>
      <c r="AE112" s="120">
        <v>49338.32</v>
      </c>
      <c r="AF112" s="163">
        <v>-12753.440000000002</v>
      </c>
      <c r="AG112" s="131">
        <v>-0.25848954727278922</v>
      </c>
      <c r="AH112" s="177">
        <f>+AD112-'CE_Ministeriale comparato'!H111</f>
        <v>0</v>
      </c>
      <c r="AI112" s="177">
        <f>+AE112-'CE_Ministeriale comparato'!I111</f>
        <v>0</v>
      </c>
      <c r="AJ112" s="177">
        <f>+AF112-'CE_Ministeriale comparato'!J111</f>
        <v>0</v>
      </c>
      <c r="AK112" s="177">
        <f>+AG112-'CE_Ministeriale comparato'!K111</f>
        <v>0</v>
      </c>
      <c r="AL112" s="177">
        <f>+AH112-'CE_Ministeriale comparato'!L111</f>
        <v>0</v>
      </c>
    </row>
    <row r="113" spans="3:38" ht="15.75" x14ac:dyDescent="0.25">
      <c r="C113" s="161">
        <v>0</v>
      </c>
      <c r="D113" s="20">
        <v>0</v>
      </c>
      <c r="E113" s="175">
        <f>+'CE-118'!C120</f>
        <v>0</v>
      </c>
      <c r="F113" s="175">
        <f>+'CE-118'!D120</f>
        <v>0</v>
      </c>
      <c r="G113" s="176">
        <f t="shared" si="2"/>
        <v>0</v>
      </c>
      <c r="H113" s="176">
        <f t="shared" si="3"/>
        <v>0</v>
      </c>
      <c r="I113" s="59"/>
      <c r="J113" s="68"/>
      <c r="K113" s="84"/>
      <c r="L113" s="151" t="s">
        <v>397</v>
      </c>
      <c r="M113" s="69" t="s">
        <v>514</v>
      </c>
      <c r="N113" s="85"/>
      <c r="O113" s="120">
        <v>36584.879999999997</v>
      </c>
      <c r="P113" s="120">
        <v>49338.32</v>
      </c>
      <c r="Q113" s="163">
        <v>-12753.440000000002</v>
      </c>
      <c r="R113" s="131">
        <v>-0.25848954727278922</v>
      </c>
      <c r="S113" s="177">
        <f>+O113-'CE_Ministeriale comparato'!H111</f>
        <v>0</v>
      </c>
      <c r="T113" s="177">
        <f>+P113-'CE_Ministeriale comparato'!I111</f>
        <v>0</v>
      </c>
      <c r="U113" s="177">
        <f>+Q113-'CE_Ministeriale comparato'!J111</f>
        <v>0</v>
      </c>
      <c r="V113" s="177">
        <f>+R113-'CE_Ministeriale comparato'!K111</f>
        <v>0</v>
      </c>
      <c r="W113" s="177">
        <f>+S113-'CE_Ministeriale comparato'!L111</f>
        <v>0</v>
      </c>
      <c r="X113" s="59"/>
      <c r="Y113" s="71"/>
      <c r="Z113" s="80"/>
      <c r="AA113" s="39" t="s">
        <v>399</v>
      </c>
      <c r="AB113" s="80" t="s">
        <v>515</v>
      </c>
      <c r="AC113" s="86"/>
      <c r="AD113" s="163">
        <v>3012973.9399999995</v>
      </c>
      <c r="AE113" s="163">
        <v>7673825.2699999996</v>
      </c>
      <c r="AF113" s="169">
        <v>-4660851.33</v>
      </c>
      <c r="AG113" s="170">
        <v>-0.60737000987253398</v>
      </c>
      <c r="AH113" s="177">
        <f>+AD113-'CE_Ministeriale comparato'!H112</f>
        <v>0</v>
      </c>
      <c r="AI113" s="177">
        <f>+AE113-'CE_Ministeriale comparato'!I112</f>
        <v>0</v>
      </c>
      <c r="AJ113" s="177">
        <f>+AF113-'CE_Ministeriale comparato'!J112</f>
        <v>0</v>
      </c>
      <c r="AK113" s="177">
        <f>+AG113-'CE_Ministeriale comparato'!K112</f>
        <v>0</v>
      </c>
      <c r="AL113" s="177">
        <f>+AH113-'CE_Ministeriale comparato'!L112</f>
        <v>0</v>
      </c>
    </row>
    <row r="114" spans="3:38" ht="15.75" x14ac:dyDescent="0.25">
      <c r="C114" s="161">
        <v>0</v>
      </c>
      <c r="D114" s="20">
        <v>0</v>
      </c>
      <c r="E114" s="175">
        <f>+'CE-118'!C121</f>
        <v>0</v>
      </c>
      <c r="F114" s="175">
        <f>+'CE-118'!D121</f>
        <v>0</v>
      </c>
      <c r="G114" s="176">
        <f t="shared" si="2"/>
        <v>0</v>
      </c>
      <c r="H114" s="176">
        <f t="shared" si="3"/>
        <v>0</v>
      </c>
      <c r="I114" s="59"/>
      <c r="J114" s="71"/>
      <c r="K114" s="80"/>
      <c r="L114" s="39" t="s">
        <v>399</v>
      </c>
      <c r="M114" s="80" t="s">
        <v>515</v>
      </c>
      <c r="N114" s="86"/>
      <c r="O114" s="163">
        <v>3012973.9399999995</v>
      </c>
      <c r="P114" s="163">
        <v>7673825.2699999996</v>
      </c>
      <c r="Q114" s="169">
        <v>-4660851.33</v>
      </c>
      <c r="R114" s="170">
        <v>-0.60737000987253398</v>
      </c>
      <c r="S114" s="177">
        <f>+O114-'CE_Ministeriale comparato'!H112</f>
        <v>0</v>
      </c>
      <c r="T114" s="177">
        <f>+P114-'CE_Ministeriale comparato'!I112</f>
        <v>0</v>
      </c>
      <c r="U114" s="177">
        <f>+Q114-'CE_Ministeriale comparato'!J112</f>
        <v>0</v>
      </c>
      <c r="V114" s="177">
        <f>+R114-'CE_Ministeriale comparato'!K112</f>
        <v>0</v>
      </c>
      <c r="W114" s="177">
        <f>+S114-'CE_Ministeriale comparato'!L112</f>
        <v>0</v>
      </c>
      <c r="X114" s="118"/>
      <c r="Y114" s="212" t="s">
        <v>516</v>
      </c>
      <c r="Z114" s="212"/>
      <c r="AA114" s="212"/>
      <c r="AB114" s="212"/>
      <c r="AC114" s="213"/>
      <c r="AD114" s="124">
        <v>1638275.1399999997</v>
      </c>
      <c r="AE114" s="124">
        <v>655753.34999999963</v>
      </c>
      <c r="AF114" s="124">
        <v>982521.79</v>
      </c>
      <c r="AG114" s="134">
        <v>1.4983099819467192</v>
      </c>
      <c r="AH114" s="177">
        <f>+AD114-'CE_Ministeriale comparato'!H113</f>
        <v>0</v>
      </c>
      <c r="AI114" s="177">
        <f>+AE114-'CE_Ministeriale comparato'!I113</f>
        <v>0</v>
      </c>
      <c r="AJ114" s="177">
        <f>+AF114-'CE_Ministeriale comparato'!J113</f>
        <v>0</v>
      </c>
      <c r="AK114" s="177">
        <f>+AG114-'CE_Ministeriale comparato'!K113</f>
        <v>0</v>
      </c>
      <c r="AL114" s="177">
        <f>+AH114-'CE_Ministeriale comparato'!L113</f>
        <v>0</v>
      </c>
    </row>
    <row r="115" spans="3:38" ht="16.5" thickBot="1" x14ac:dyDescent="0.3">
      <c r="C115" s="161">
        <v>0</v>
      </c>
      <c r="D115" s="20">
        <v>0</v>
      </c>
      <c r="E115" s="175">
        <f>+'CE-118'!C122</f>
        <v>0</v>
      </c>
      <c r="F115" s="175">
        <f>+'CE-118'!D122</f>
        <v>0</v>
      </c>
      <c r="G115" s="176">
        <f t="shared" si="2"/>
        <v>0</v>
      </c>
      <c r="H115" s="176">
        <f t="shared" si="3"/>
        <v>0</v>
      </c>
      <c r="I115" s="118"/>
      <c r="J115" s="212" t="s">
        <v>516</v>
      </c>
      <c r="K115" s="212"/>
      <c r="L115" s="212"/>
      <c r="M115" s="212"/>
      <c r="N115" s="213"/>
      <c r="O115" s="124">
        <v>1638275.1399999997</v>
      </c>
      <c r="P115" s="124">
        <v>655753.34999999963</v>
      </c>
      <c r="Q115" s="124">
        <v>982521.79</v>
      </c>
      <c r="R115" s="134">
        <v>1.4983099819467192</v>
      </c>
      <c r="S115" s="177">
        <f>+O115-'CE_Ministeriale comparato'!H113</f>
        <v>0</v>
      </c>
      <c r="T115" s="177">
        <f>+P115-'CE_Ministeriale comparato'!I113</f>
        <v>0</v>
      </c>
      <c r="U115" s="177">
        <f>+Q115-'CE_Ministeriale comparato'!J113</f>
        <v>0</v>
      </c>
      <c r="V115" s="177">
        <f>+R115-'CE_Ministeriale comparato'!K113</f>
        <v>0</v>
      </c>
      <c r="W115" s="177">
        <f>+S115-'CE_Ministeriale comparato'!L113</f>
        <v>0</v>
      </c>
      <c r="X115" s="94"/>
      <c r="Y115" s="151"/>
      <c r="Z115" s="84"/>
      <c r="AA115" s="69"/>
      <c r="AB115" s="84"/>
      <c r="AC115" s="85"/>
      <c r="AD115" s="169"/>
      <c r="AE115" s="169"/>
      <c r="AF115" s="169"/>
      <c r="AG115" s="170"/>
      <c r="AH115" s="177">
        <f>+AD115-'CE_Ministeriale comparato'!H114</f>
        <v>0</v>
      </c>
      <c r="AI115" s="177">
        <f>+AE115-'CE_Ministeriale comparato'!I114</f>
        <v>0</v>
      </c>
      <c r="AJ115" s="177">
        <f>+AF115-'CE_Ministeriale comparato'!J114</f>
        <v>0</v>
      </c>
      <c r="AK115" s="177">
        <f>+AG115-'CE_Ministeriale comparato'!K114</f>
        <v>0</v>
      </c>
      <c r="AL115" s="177">
        <f>+AH115-'CE_Ministeriale comparato'!L114</f>
        <v>0</v>
      </c>
    </row>
    <row r="116" spans="3:38" ht="17.25" thickTop="1" thickBot="1" x14ac:dyDescent="0.3">
      <c r="C116" s="161">
        <v>62167.519999999997</v>
      </c>
      <c r="D116" s="20">
        <v>101560.69999999998</v>
      </c>
      <c r="E116" s="175">
        <f>+'CE-118'!C123</f>
        <v>62167.519999999997</v>
      </c>
      <c r="F116" s="175">
        <f>+'CE-118'!D123</f>
        <v>101560.69999999998</v>
      </c>
      <c r="G116" s="176">
        <f t="shared" si="2"/>
        <v>0</v>
      </c>
      <c r="H116" s="176">
        <f t="shared" si="3"/>
        <v>0</v>
      </c>
      <c r="I116" s="94"/>
      <c r="J116" s="151"/>
      <c r="K116" s="84"/>
      <c r="L116" s="69"/>
      <c r="M116" s="84"/>
      <c r="N116" s="85"/>
      <c r="O116" s="169"/>
      <c r="P116" s="169"/>
      <c r="Q116" s="169"/>
      <c r="R116" s="170"/>
      <c r="S116" s="177">
        <f>+O116-'CE_Ministeriale comparato'!H114</f>
        <v>0</v>
      </c>
      <c r="T116" s="177">
        <f>+P116-'CE_Ministeriale comparato'!I114</f>
        <v>0</v>
      </c>
      <c r="U116" s="177">
        <f>+Q116-'CE_Ministeriale comparato'!J114</f>
        <v>0</v>
      </c>
      <c r="V116" s="177">
        <f>+R116-'CE_Ministeriale comparato'!K114</f>
        <v>0</v>
      </c>
      <c r="W116" s="177">
        <f>+S116-'CE_Ministeriale comparato'!L114</f>
        <v>0</v>
      </c>
      <c r="X116" s="217" t="s">
        <v>517</v>
      </c>
      <c r="Y116" s="218"/>
      <c r="Z116" s="218"/>
      <c r="AA116" s="218"/>
      <c r="AB116" s="218"/>
      <c r="AC116" s="219"/>
      <c r="AD116" s="126">
        <v>-43155492.899999954</v>
      </c>
      <c r="AE116" s="126">
        <v>-43685723.299999774</v>
      </c>
      <c r="AF116" s="126">
        <v>530230.3999998197</v>
      </c>
      <c r="AG116" s="136">
        <v>-1.2137384022661299E-2</v>
      </c>
      <c r="AH116" s="177">
        <f>+AD116-'CE_Ministeriale comparato'!H115</f>
        <v>0</v>
      </c>
      <c r="AI116" s="177">
        <f>+AE116-'CE_Ministeriale comparato'!I115</f>
        <v>0</v>
      </c>
      <c r="AJ116" s="177">
        <f>+AF116-'CE_Ministeriale comparato'!J115</f>
        <v>0</v>
      </c>
      <c r="AK116" s="177">
        <f>+AG116-'CE_Ministeriale comparato'!K115</f>
        <v>0</v>
      </c>
      <c r="AL116" s="177">
        <f>+AH116-'CE_Ministeriale comparato'!L115</f>
        <v>0</v>
      </c>
    </row>
    <row r="117" spans="3:38" ht="17.25" thickTop="1" thickBot="1" x14ac:dyDescent="0.3">
      <c r="C117" s="161">
        <v>11059.21</v>
      </c>
      <c r="D117" s="20">
        <v>7436.48</v>
      </c>
      <c r="E117" s="175">
        <f>+'CE-118'!C124</f>
        <v>11059.21</v>
      </c>
      <c r="F117" s="175">
        <f>+'CE-118'!D124</f>
        <v>7436.48</v>
      </c>
      <c r="G117" s="176">
        <f t="shared" si="2"/>
        <v>0</v>
      </c>
      <c r="H117" s="176">
        <f t="shared" si="3"/>
        <v>0</v>
      </c>
      <c r="I117" s="217" t="s">
        <v>517</v>
      </c>
      <c r="J117" s="218"/>
      <c r="K117" s="218"/>
      <c r="L117" s="218"/>
      <c r="M117" s="218"/>
      <c r="N117" s="219"/>
      <c r="O117" s="126">
        <v>-43155492.899999954</v>
      </c>
      <c r="P117" s="126">
        <v>-43685723.299999774</v>
      </c>
      <c r="Q117" s="126">
        <v>530230.3999998197</v>
      </c>
      <c r="R117" s="136">
        <v>-1.2137384022661299E-2</v>
      </c>
      <c r="S117" s="177">
        <f>+O117-'CE_Ministeriale comparato'!H115</f>
        <v>0</v>
      </c>
      <c r="T117" s="177">
        <f>+P117-'CE_Ministeriale comparato'!I115</f>
        <v>0</v>
      </c>
      <c r="U117" s="177">
        <f>+Q117-'CE_Ministeriale comparato'!J115</f>
        <v>0</v>
      </c>
      <c r="V117" s="177">
        <f>+R117-'CE_Ministeriale comparato'!K115</f>
        <v>0</v>
      </c>
      <c r="W117" s="177">
        <f>+S117-'CE_Ministeriale comparato'!L115</f>
        <v>0</v>
      </c>
      <c r="X117" s="34"/>
      <c r="Y117" s="96"/>
      <c r="Z117" s="96"/>
      <c r="AA117" s="97"/>
      <c r="AB117" s="98"/>
      <c r="AC117" s="99"/>
      <c r="AD117" s="127"/>
      <c r="AE117" s="127"/>
      <c r="AF117" s="127"/>
      <c r="AG117" s="137"/>
      <c r="AH117" s="177">
        <f>+AD117-'CE_Ministeriale comparato'!H116</f>
        <v>0</v>
      </c>
      <c r="AI117" s="177">
        <f>+AE117-'CE_Ministeriale comparato'!I116</f>
        <v>0</v>
      </c>
      <c r="AJ117" s="177">
        <f>+AF117-'CE_Ministeriale comparato'!J116</f>
        <v>0</v>
      </c>
      <c r="AK117" s="177">
        <f>+AG117-'CE_Ministeriale comparato'!K116</f>
        <v>0</v>
      </c>
      <c r="AL117" s="177">
        <f>+AH117-'CE_Ministeriale comparato'!L116</f>
        <v>0</v>
      </c>
    </row>
    <row r="118" spans="3:38" ht="16.5" thickTop="1" x14ac:dyDescent="0.25">
      <c r="C118" s="161">
        <v>51108.31</v>
      </c>
      <c r="D118" s="20">
        <v>94124.219999999987</v>
      </c>
      <c r="E118" s="175">
        <f>+'CE-118'!C125</f>
        <v>51108.31</v>
      </c>
      <c r="F118" s="175">
        <f>+'CE-118'!D125</f>
        <v>94124.219999999987</v>
      </c>
      <c r="G118" s="176">
        <f t="shared" si="2"/>
        <v>0</v>
      </c>
      <c r="H118" s="176">
        <f t="shared" si="3"/>
        <v>0</v>
      </c>
      <c r="I118" s="34"/>
      <c r="J118" s="96"/>
      <c r="K118" s="96"/>
      <c r="L118" s="97"/>
      <c r="M118" s="98"/>
      <c r="N118" s="99"/>
      <c r="O118" s="127"/>
      <c r="P118" s="127"/>
      <c r="Q118" s="127"/>
      <c r="R118" s="137"/>
      <c r="S118" s="177">
        <f>+O118-'CE_Ministeriale comparato'!H116</f>
        <v>0</v>
      </c>
      <c r="T118" s="177">
        <f>+P118-'CE_Ministeriale comparato'!I116</f>
        <v>0</v>
      </c>
      <c r="U118" s="177">
        <f>+Q118-'CE_Ministeriale comparato'!J116</f>
        <v>0</v>
      </c>
      <c r="V118" s="177">
        <f>+R118-'CE_Ministeriale comparato'!K116</f>
        <v>0</v>
      </c>
      <c r="W118" s="177">
        <f>+S118-'CE_Ministeriale comparato'!L116</f>
        <v>0</v>
      </c>
      <c r="X118" s="60" t="s">
        <v>518</v>
      </c>
      <c r="Y118" s="61" t="s">
        <v>519</v>
      </c>
      <c r="Z118" s="62"/>
      <c r="AA118" s="61"/>
      <c r="AB118" s="79"/>
      <c r="AC118" s="81"/>
      <c r="AD118" s="120">
        <v>12463363.83</v>
      </c>
      <c r="AE118" s="120">
        <v>12046224.77</v>
      </c>
      <c r="AF118" s="120">
        <v>417139.06000000052</v>
      </c>
      <c r="AG118" s="130">
        <v>3.4628198291538313E-2</v>
      </c>
      <c r="AH118" s="177">
        <f>+AD118-'CE_Ministeriale comparato'!H117</f>
        <v>0</v>
      </c>
      <c r="AI118" s="177">
        <f>+AE118-'CE_Ministeriale comparato'!I117</f>
        <v>0</v>
      </c>
      <c r="AJ118" s="177">
        <f>+AF118-'CE_Ministeriale comparato'!J117</f>
        <v>0</v>
      </c>
      <c r="AK118" s="177">
        <f>+AG118-'CE_Ministeriale comparato'!K117</f>
        <v>0</v>
      </c>
      <c r="AL118" s="177">
        <f>+AH118-'CE_Ministeriale comparato'!L117</f>
        <v>0</v>
      </c>
    </row>
    <row r="119" spans="3:38" ht="15.75" x14ac:dyDescent="0.25">
      <c r="C119" s="161">
        <v>0</v>
      </c>
      <c r="D119" s="20">
        <v>0</v>
      </c>
      <c r="E119" s="175">
        <f>+'CE-118'!C126</f>
        <v>0</v>
      </c>
      <c r="F119" s="175">
        <f>+'CE-118'!D126</f>
        <v>0</v>
      </c>
      <c r="G119" s="176">
        <f t="shared" si="2"/>
        <v>0</v>
      </c>
      <c r="H119" s="176">
        <f t="shared" si="3"/>
        <v>0</v>
      </c>
      <c r="I119" s="60" t="s">
        <v>518</v>
      </c>
      <c r="J119" s="61" t="s">
        <v>519</v>
      </c>
      <c r="K119" s="62"/>
      <c r="L119" s="61"/>
      <c r="M119" s="79"/>
      <c r="N119" s="81"/>
      <c r="O119" s="120">
        <v>12463363.83</v>
      </c>
      <c r="P119" s="120">
        <v>12046224.77</v>
      </c>
      <c r="Q119" s="120">
        <v>417139.06000000052</v>
      </c>
      <c r="R119" s="130">
        <v>3.4628198291538313E-2</v>
      </c>
      <c r="S119" s="177">
        <f>+O119-'CE_Ministeriale comparato'!H117</f>
        <v>0</v>
      </c>
      <c r="T119" s="177">
        <f>+P119-'CE_Ministeriale comparato'!I117</f>
        <v>0</v>
      </c>
      <c r="U119" s="177">
        <f>+Q119-'CE_Ministeriale comparato'!J117</f>
        <v>0</v>
      </c>
      <c r="V119" s="177">
        <f>+R119-'CE_Ministeriale comparato'!K117</f>
        <v>0</v>
      </c>
      <c r="W119" s="177">
        <f>+S119-'CE_Ministeriale comparato'!L117</f>
        <v>0</v>
      </c>
      <c r="X119" s="49"/>
      <c r="Y119" s="50" t="s">
        <v>395</v>
      </c>
      <c r="Z119" s="82" t="s">
        <v>520</v>
      </c>
      <c r="AA119" s="90"/>
      <c r="AB119" s="82"/>
      <c r="AC119" s="91"/>
      <c r="AD119" s="120">
        <v>12091436.930000002</v>
      </c>
      <c r="AE119" s="120">
        <v>11651539.24</v>
      </c>
      <c r="AF119" s="120">
        <v>439897.69000000134</v>
      </c>
      <c r="AG119" s="130">
        <v>3.7754470112397041E-2</v>
      </c>
      <c r="AH119" s="177">
        <f>+AD119-'CE_Ministeriale comparato'!H118</f>
        <v>0</v>
      </c>
      <c r="AI119" s="177">
        <f>+AE119-'CE_Ministeriale comparato'!I118</f>
        <v>0</v>
      </c>
      <c r="AJ119" s="177">
        <f>+AF119-'CE_Ministeriale comparato'!J118</f>
        <v>0</v>
      </c>
      <c r="AK119" s="177">
        <f>+AG119-'CE_Ministeriale comparato'!K118</f>
        <v>0</v>
      </c>
      <c r="AL119" s="177">
        <f>+AH119-'CE_Ministeriale comparato'!L118</f>
        <v>0</v>
      </c>
    </row>
    <row r="120" spans="3:38" ht="15.75" x14ac:dyDescent="0.25">
      <c r="C120" s="161">
        <v>0</v>
      </c>
      <c r="D120" s="20">
        <v>0</v>
      </c>
      <c r="E120" s="175">
        <f>+'CE-118'!C127</f>
        <v>0</v>
      </c>
      <c r="F120" s="175">
        <f>+'CE-118'!D127</f>
        <v>0</v>
      </c>
      <c r="G120" s="176">
        <f t="shared" si="2"/>
        <v>0</v>
      </c>
      <c r="H120" s="176">
        <f t="shared" si="3"/>
        <v>0</v>
      </c>
      <c r="I120" s="49"/>
      <c r="J120" s="50" t="s">
        <v>395</v>
      </c>
      <c r="K120" s="82" t="s">
        <v>520</v>
      </c>
      <c r="L120" s="90"/>
      <c r="M120" s="82"/>
      <c r="N120" s="91"/>
      <c r="O120" s="120">
        <v>12091436.930000002</v>
      </c>
      <c r="P120" s="120">
        <v>11651539.24</v>
      </c>
      <c r="Q120" s="120">
        <v>439897.69000000134</v>
      </c>
      <c r="R120" s="130">
        <v>3.7754470112397041E-2</v>
      </c>
      <c r="S120" s="177">
        <f>+O120-'CE_Ministeriale comparato'!H118</f>
        <v>0</v>
      </c>
      <c r="T120" s="177">
        <f>+P120-'CE_Ministeriale comparato'!I118</f>
        <v>0</v>
      </c>
      <c r="U120" s="177">
        <f>+Q120-'CE_Ministeriale comparato'!J118</f>
        <v>0</v>
      </c>
      <c r="V120" s="177">
        <f>+R120-'CE_Ministeriale comparato'!K118</f>
        <v>0</v>
      </c>
      <c r="W120" s="177">
        <f>+S120-'CE_Ministeriale comparato'!L118</f>
        <v>0</v>
      </c>
      <c r="X120" s="94"/>
      <c r="Y120" s="71"/>
      <c r="Z120" s="80"/>
      <c r="AA120" s="39" t="s">
        <v>397</v>
      </c>
      <c r="AB120" s="80" t="s">
        <v>521</v>
      </c>
      <c r="AC120" s="86"/>
      <c r="AD120" s="163">
        <v>11342392.630000001</v>
      </c>
      <c r="AE120" s="163">
        <v>10827011.939999999</v>
      </c>
      <c r="AF120" s="163">
        <v>515380.69000000134</v>
      </c>
      <c r="AG120" s="131">
        <v>4.7601378187821723E-2</v>
      </c>
      <c r="AH120" s="177">
        <f>+AD120-'CE_Ministeriale comparato'!H119</f>
        <v>0</v>
      </c>
      <c r="AI120" s="177">
        <f>+AE120-'CE_Ministeriale comparato'!I119</f>
        <v>0</v>
      </c>
      <c r="AJ120" s="177">
        <f>+AF120-'CE_Ministeriale comparato'!J119</f>
        <v>0</v>
      </c>
      <c r="AK120" s="177">
        <f>+AG120-'CE_Ministeriale comparato'!K119</f>
        <v>0</v>
      </c>
      <c r="AL120" s="177">
        <f>+AH120-'CE_Ministeriale comparato'!L119</f>
        <v>0</v>
      </c>
    </row>
    <row r="121" spans="3:38" x14ac:dyDescent="0.25">
      <c r="C121" s="161">
        <v>847740.61</v>
      </c>
      <c r="D121" s="20">
        <v>32519.799999999996</v>
      </c>
      <c r="E121" s="175">
        <f>+'CE-118'!C128</f>
        <v>847740.61</v>
      </c>
      <c r="F121" s="175">
        <f>+'CE-118'!D128</f>
        <v>32519.799999999996</v>
      </c>
      <c r="G121" s="176">
        <f t="shared" si="2"/>
        <v>0</v>
      </c>
      <c r="H121" s="176">
        <f t="shared" si="3"/>
        <v>0</v>
      </c>
      <c r="I121" s="94"/>
      <c r="J121" s="71"/>
      <c r="K121" s="80"/>
      <c r="L121" s="39" t="s">
        <v>397</v>
      </c>
      <c r="M121" s="80" t="s">
        <v>521</v>
      </c>
      <c r="N121" s="86"/>
      <c r="O121" s="163">
        <v>11342392.630000001</v>
      </c>
      <c r="P121" s="163">
        <v>10827011.939999999</v>
      </c>
      <c r="Q121" s="163">
        <v>515380.69000000134</v>
      </c>
      <c r="R121" s="131">
        <v>4.7601378187821723E-2</v>
      </c>
      <c r="S121" s="177">
        <f>+O121-'CE_Ministeriale comparato'!H119</f>
        <v>0</v>
      </c>
      <c r="T121" s="177">
        <f>+P121-'CE_Ministeriale comparato'!I119</f>
        <v>0</v>
      </c>
      <c r="U121" s="177">
        <f>+Q121-'CE_Ministeriale comparato'!J119</f>
        <v>0</v>
      </c>
      <c r="V121" s="177">
        <f>+R121-'CE_Ministeriale comparato'!K119</f>
        <v>0</v>
      </c>
      <c r="W121" s="177">
        <f>+S121-'CE_Ministeriale comparato'!L119</f>
        <v>0</v>
      </c>
      <c r="X121" s="94"/>
      <c r="Y121" s="68"/>
      <c r="Z121" s="84"/>
      <c r="AA121" s="151" t="s">
        <v>399</v>
      </c>
      <c r="AB121" s="84" t="s">
        <v>522</v>
      </c>
      <c r="AC121" s="85"/>
      <c r="AD121" s="163">
        <v>311114.28999999998</v>
      </c>
      <c r="AE121" s="163">
        <v>455863.87</v>
      </c>
      <c r="AF121" s="163">
        <v>-144749.58000000002</v>
      </c>
      <c r="AG121" s="131">
        <v>-0.31752808135463778</v>
      </c>
      <c r="AH121" s="177">
        <f>+AD121-'CE_Ministeriale comparato'!H120</f>
        <v>0</v>
      </c>
      <c r="AI121" s="177">
        <f>+AE121-'CE_Ministeriale comparato'!I120</f>
        <v>0</v>
      </c>
      <c r="AJ121" s="177">
        <f>+AF121-'CE_Ministeriale comparato'!J120</f>
        <v>0</v>
      </c>
      <c r="AK121" s="177">
        <f>+AG121-'CE_Ministeriale comparato'!K120</f>
        <v>0</v>
      </c>
      <c r="AL121" s="177">
        <f>+AH121-'CE_Ministeriale comparato'!L120</f>
        <v>0</v>
      </c>
    </row>
    <row r="122" spans="3:38" x14ac:dyDescent="0.25">
      <c r="C122" s="161">
        <v>12295.39</v>
      </c>
      <c r="D122" s="20">
        <v>8958.01</v>
      </c>
      <c r="E122" s="175">
        <f>+'CE-118'!C129</f>
        <v>12295.39</v>
      </c>
      <c r="F122" s="175">
        <f>+'CE-118'!D129</f>
        <v>8958.01</v>
      </c>
      <c r="G122" s="176">
        <f t="shared" si="2"/>
        <v>0</v>
      </c>
      <c r="H122" s="176">
        <f t="shared" si="3"/>
        <v>0</v>
      </c>
      <c r="I122" s="94"/>
      <c r="J122" s="68"/>
      <c r="K122" s="84"/>
      <c r="L122" s="151" t="s">
        <v>399</v>
      </c>
      <c r="M122" s="84" t="s">
        <v>522</v>
      </c>
      <c r="N122" s="85"/>
      <c r="O122" s="163">
        <v>311114.28999999998</v>
      </c>
      <c r="P122" s="163">
        <v>455863.87</v>
      </c>
      <c r="Q122" s="163">
        <v>-144749.58000000002</v>
      </c>
      <c r="R122" s="131">
        <v>-0.31752808135463778</v>
      </c>
      <c r="S122" s="177">
        <f>+O122-'CE_Ministeriale comparato'!H120</f>
        <v>0</v>
      </c>
      <c r="T122" s="177">
        <f>+P122-'CE_Ministeriale comparato'!I120</f>
        <v>0</v>
      </c>
      <c r="U122" s="177">
        <f>+Q122-'CE_Ministeriale comparato'!J120</f>
        <v>0</v>
      </c>
      <c r="V122" s="177">
        <f>+R122-'CE_Ministeriale comparato'!K120</f>
        <v>0</v>
      </c>
      <c r="W122" s="177">
        <f>+S122-'CE_Ministeriale comparato'!L120</f>
        <v>0</v>
      </c>
      <c r="X122" s="94"/>
      <c r="Y122" s="71"/>
      <c r="Z122" s="80"/>
      <c r="AA122" s="39" t="s">
        <v>412</v>
      </c>
      <c r="AB122" s="80" t="s">
        <v>523</v>
      </c>
      <c r="AC122" s="86"/>
      <c r="AD122" s="163">
        <v>437930.01</v>
      </c>
      <c r="AE122" s="163">
        <v>368663.43</v>
      </c>
      <c r="AF122" s="163">
        <v>69266.580000000016</v>
      </c>
      <c r="AG122" s="131">
        <v>0.18788568207049997</v>
      </c>
      <c r="AH122" s="177">
        <f>+AD122-'CE_Ministeriale comparato'!H121</f>
        <v>0</v>
      </c>
      <c r="AI122" s="177">
        <f>+AE122-'CE_Ministeriale comparato'!I121</f>
        <v>0</v>
      </c>
      <c r="AJ122" s="177">
        <f>+AF122-'CE_Ministeriale comparato'!J121</f>
        <v>0</v>
      </c>
      <c r="AK122" s="177">
        <f>+AG122-'CE_Ministeriale comparato'!K121</f>
        <v>0</v>
      </c>
      <c r="AL122" s="177">
        <f>+AH122-'CE_Ministeriale comparato'!L121</f>
        <v>0</v>
      </c>
    </row>
    <row r="123" spans="3:38" x14ac:dyDescent="0.25">
      <c r="C123" s="161">
        <v>583364.29</v>
      </c>
      <c r="D123" s="20">
        <v>2957.62</v>
      </c>
      <c r="E123" s="175">
        <f>+'CE-118'!C130</f>
        <v>583364.29</v>
      </c>
      <c r="F123" s="175">
        <f>+'CE-118'!D130</f>
        <v>2957.62</v>
      </c>
      <c r="G123" s="176">
        <f t="shared" si="2"/>
        <v>0</v>
      </c>
      <c r="H123" s="176">
        <f t="shared" si="3"/>
        <v>0</v>
      </c>
      <c r="I123" s="94"/>
      <c r="J123" s="71"/>
      <c r="K123" s="80"/>
      <c r="L123" s="39" t="s">
        <v>412</v>
      </c>
      <c r="M123" s="80" t="s">
        <v>523</v>
      </c>
      <c r="N123" s="86"/>
      <c r="O123" s="163">
        <v>437930.01</v>
      </c>
      <c r="P123" s="163">
        <v>368663.43</v>
      </c>
      <c r="Q123" s="163">
        <v>69266.580000000016</v>
      </c>
      <c r="R123" s="131">
        <v>0.18788568207049997</v>
      </c>
      <c r="S123" s="177">
        <f>+O123-'CE_Ministeriale comparato'!H121</f>
        <v>0</v>
      </c>
      <c r="T123" s="177">
        <f>+P123-'CE_Ministeriale comparato'!I121</f>
        <v>0</v>
      </c>
      <c r="U123" s="177">
        <f>+Q123-'CE_Ministeriale comparato'!J121</f>
        <v>0</v>
      </c>
      <c r="V123" s="177">
        <f>+R123-'CE_Ministeriale comparato'!K121</f>
        <v>0</v>
      </c>
      <c r="W123" s="177">
        <f>+S123-'CE_Ministeriale comparato'!L121</f>
        <v>0</v>
      </c>
      <c r="X123" s="94"/>
      <c r="Y123" s="68"/>
      <c r="Z123" s="84"/>
      <c r="AA123" s="151" t="s">
        <v>418</v>
      </c>
      <c r="AB123" s="84" t="s">
        <v>524</v>
      </c>
      <c r="AC123" s="85"/>
      <c r="AD123" s="163">
        <v>0</v>
      </c>
      <c r="AE123" s="163">
        <v>0</v>
      </c>
      <c r="AF123" s="163">
        <v>0</v>
      </c>
      <c r="AG123" s="131" t="s">
        <v>1455</v>
      </c>
      <c r="AH123" s="177">
        <f>+AD123-'CE_Ministeriale comparato'!H122</f>
        <v>0</v>
      </c>
      <c r="AI123" s="177">
        <f>+AE123-'CE_Ministeriale comparato'!I122</f>
        <v>0</v>
      </c>
      <c r="AJ123" s="177">
        <f>+AF123-'CE_Ministeriale comparato'!J122</f>
        <v>0</v>
      </c>
      <c r="AK123" s="177" t="e">
        <f>+AG123-'CE_Ministeriale comparato'!K122</f>
        <v>#VALUE!</v>
      </c>
      <c r="AL123" s="177">
        <f>+AH123-'CE_Ministeriale comparato'!L122</f>
        <v>0</v>
      </c>
    </row>
    <row r="124" spans="3:38" ht="15.75" x14ac:dyDescent="0.25">
      <c r="C124" s="161">
        <v>575153.89</v>
      </c>
      <c r="D124" s="20">
        <v>0</v>
      </c>
      <c r="E124" s="175">
        <f>+'CE-118'!C131</f>
        <v>575153.89</v>
      </c>
      <c r="F124" s="175">
        <f>+'CE-118'!D131</f>
        <v>0</v>
      </c>
      <c r="G124" s="176">
        <f t="shared" si="2"/>
        <v>0</v>
      </c>
      <c r="H124" s="176">
        <f t="shared" si="3"/>
        <v>0</v>
      </c>
      <c r="I124" s="94"/>
      <c r="J124" s="68"/>
      <c r="K124" s="84"/>
      <c r="L124" s="151" t="s">
        <v>418</v>
      </c>
      <c r="M124" s="84" t="s">
        <v>524</v>
      </c>
      <c r="N124" s="85"/>
      <c r="O124" s="163">
        <v>0</v>
      </c>
      <c r="P124" s="163">
        <v>0</v>
      </c>
      <c r="Q124" s="163">
        <v>0</v>
      </c>
      <c r="R124" s="131" t="s">
        <v>1455</v>
      </c>
      <c r="S124" s="177">
        <f>+O124-'CE_Ministeriale comparato'!H122</f>
        <v>0</v>
      </c>
      <c r="T124" s="177">
        <f>+P124-'CE_Ministeriale comparato'!I122</f>
        <v>0</v>
      </c>
      <c r="U124" s="177">
        <f>+Q124-'CE_Ministeriale comparato'!J122</f>
        <v>0</v>
      </c>
      <c r="V124" s="177" t="e">
        <f>+R124-'CE_Ministeriale comparato'!K122</f>
        <v>#VALUE!</v>
      </c>
      <c r="W124" s="177">
        <f>+S124-'CE_Ministeriale comparato'!L122</f>
        <v>0</v>
      </c>
      <c r="X124" s="49"/>
      <c r="Y124" s="35" t="s">
        <v>402</v>
      </c>
      <c r="Z124" s="79" t="s">
        <v>525</v>
      </c>
      <c r="AA124" s="62"/>
      <c r="AB124" s="79"/>
      <c r="AC124" s="81"/>
      <c r="AD124" s="120">
        <v>220501.55</v>
      </c>
      <c r="AE124" s="120">
        <v>224940</v>
      </c>
      <c r="AF124" s="120">
        <v>-4438.4500000000116</v>
      </c>
      <c r="AG124" s="130">
        <v>-1.9731706232773236E-2</v>
      </c>
      <c r="AH124" s="177">
        <f>+AD124-'CE_Ministeriale comparato'!H123</f>
        <v>0</v>
      </c>
      <c r="AI124" s="177">
        <f>+AE124-'CE_Ministeriale comparato'!I123</f>
        <v>0</v>
      </c>
      <c r="AJ124" s="177">
        <f>+AF124-'CE_Ministeriale comparato'!J123</f>
        <v>0</v>
      </c>
      <c r="AK124" s="177">
        <f>+AG124-'CE_Ministeriale comparato'!K123</f>
        <v>0</v>
      </c>
      <c r="AL124" s="177">
        <f>+AH124-'CE_Ministeriale comparato'!L123</f>
        <v>0</v>
      </c>
    </row>
    <row r="125" spans="3:38" ht="15.75" x14ac:dyDescent="0.25">
      <c r="C125" s="161">
        <v>8210.4</v>
      </c>
      <c r="D125" s="20">
        <v>2957.62</v>
      </c>
      <c r="E125" s="175">
        <f>+'CE-118'!C132</f>
        <v>8210.4</v>
      </c>
      <c r="F125" s="175">
        <f>+'CE-118'!D132</f>
        <v>2957.62</v>
      </c>
      <c r="G125" s="176">
        <f t="shared" si="2"/>
        <v>0</v>
      </c>
      <c r="H125" s="176">
        <f t="shared" si="3"/>
        <v>0</v>
      </c>
      <c r="I125" s="49"/>
      <c r="J125" s="35" t="s">
        <v>402</v>
      </c>
      <c r="K125" s="79" t="s">
        <v>525</v>
      </c>
      <c r="L125" s="62"/>
      <c r="M125" s="79"/>
      <c r="N125" s="81"/>
      <c r="O125" s="120">
        <v>220501.55</v>
      </c>
      <c r="P125" s="120">
        <v>224940</v>
      </c>
      <c r="Q125" s="120">
        <v>-4438.4500000000116</v>
      </c>
      <c r="R125" s="130">
        <v>-1.9731706232773236E-2</v>
      </c>
      <c r="S125" s="177">
        <f>+O125-'CE_Ministeriale comparato'!H123</f>
        <v>0</v>
      </c>
      <c r="T125" s="177">
        <f>+P125-'CE_Ministeriale comparato'!I123</f>
        <v>0</v>
      </c>
      <c r="U125" s="177">
        <f>+Q125-'CE_Ministeriale comparato'!J123</f>
        <v>0</v>
      </c>
      <c r="V125" s="177">
        <f>+R125-'CE_Ministeriale comparato'!K123</f>
        <v>0</v>
      </c>
      <c r="W125" s="177">
        <f>+S125-'CE_Ministeriale comparato'!L123</f>
        <v>0</v>
      </c>
      <c r="X125" s="49"/>
      <c r="Y125" s="50" t="s">
        <v>404</v>
      </c>
      <c r="Z125" s="82" t="s">
        <v>526</v>
      </c>
      <c r="AA125" s="90"/>
      <c r="AB125" s="82"/>
      <c r="AC125" s="91"/>
      <c r="AD125" s="120">
        <v>151425.35</v>
      </c>
      <c r="AE125" s="120">
        <v>169745.53</v>
      </c>
      <c r="AF125" s="123">
        <v>-18320.179999999993</v>
      </c>
      <c r="AG125" s="133">
        <v>-0.10792731920540112</v>
      </c>
      <c r="AH125" s="177">
        <f>+AD125-'CE_Ministeriale comparato'!H124</f>
        <v>0</v>
      </c>
      <c r="AI125" s="177">
        <f>+AE125-'CE_Ministeriale comparato'!I124</f>
        <v>0</v>
      </c>
      <c r="AJ125" s="177">
        <f>+AF125-'CE_Ministeriale comparato'!J124</f>
        <v>0</v>
      </c>
      <c r="AK125" s="177">
        <f>+AG125-'CE_Ministeriale comparato'!K124</f>
        <v>0</v>
      </c>
      <c r="AL125" s="177">
        <f>+AH125-'CE_Ministeriale comparato'!L124</f>
        <v>0</v>
      </c>
    </row>
    <row r="126" spans="3:38" ht="15.75" x14ac:dyDescent="0.25">
      <c r="C126" s="161">
        <v>252080.93</v>
      </c>
      <c r="D126" s="20">
        <v>20604.169999999998</v>
      </c>
      <c r="E126" s="175">
        <f>+'CE-118'!C133</f>
        <v>252080.93</v>
      </c>
      <c r="F126" s="175">
        <f>+'CE-118'!D133</f>
        <v>20604.169999999998</v>
      </c>
      <c r="G126" s="176">
        <f t="shared" si="2"/>
        <v>0</v>
      </c>
      <c r="H126" s="176">
        <f t="shared" si="3"/>
        <v>0</v>
      </c>
      <c r="I126" s="49"/>
      <c r="J126" s="50" t="s">
        <v>404</v>
      </c>
      <c r="K126" s="82" t="s">
        <v>526</v>
      </c>
      <c r="L126" s="90"/>
      <c r="M126" s="82"/>
      <c r="N126" s="91"/>
      <c r="O126" s="120">
        <v>151425.35</v>
      </c>
      <c r="P126" s="120">
        <v>169745.53</v>
      </c>
      <c r="Q126" s="123">
        <v>-18320.179999999993</v>
      </c>
      <c r="R126" s="133">
        <v>-0.10792731920540112</v>
      </c>
      <c r="S126" s="177">
        <f>+O126-'CE_Ministeriale comparato'!H124</f>
        <v>0</v>
      </c>
      <c r="T126" s="177">
        <f>+P126-'CE_Ministeriale comparato'!I124</f>
        <v>0</v>
      </c>
      <c r="U126" s="177">
        <f>+Q126-'CE_Ministeriale comparato'!J124</f>
        <v>0</v>
      </c>
      <c r="V126" s="177">
        <f>+R126-'CE_Ministeriale comparato'!K124</f>
        <v>0</v>
      </c>
      <c r="W126" s="177">
        <f>+S126-'CE_Ministeriale comparato'!L124</f>
        <v>0</v>
      </c>
      <c r="X126" s="118"/>
      <c r="Y126" s="212" t="s">
        <v>527</v>
      </c>
      <c r="Z126" s="212"/>
      <c r="AA126" s="212"/>
      <c r="AB126" s="212"/>
      <c r="AC126" s="213"/>
      <c r="AD126" s="124">
        <v>12463363.830000002</v>
      </c>
      <c r="AE126" s="124">
        <v>12046224.77</v>
      </c>
      <c r="AF126" s="124">
        <v>417139.06000000238</v>
      </c>
      <c r="AG126" s="134">
        <v>3.4628198291538473E-2</v>
      </c>
      <c r="AH126" s="177">
        <f>+AD126-'CE_Ministeriale comparato'!H125</f>
        <v>0</v>
      </c>
      <c r="AI126" s="177">
        <f>+AE126-'CE_Ministeriale comparato'!I125</f>
        <v>0</v>
      </c>
      <c r="AJ126" s="177">
        <f>+AF126-'CE_Ministeriale comparato'!J125</f>
        <v>0</v>
      </c>
      <c r="AK126" s="177">
        <f>+AG126-'CE_Ministeriale comparato'!K125</f>
        <v>0</v>
      </c>
      <c r="AL126" s="177">
        <f>+AH126-'CE_Ministeriale comparato'!L125</f>
        <v>0</v>
      </c>
    </row>
    <row r="127" spans="3:38" ht="15.75" x14ac:dyDescent="0.25">
      <c r="C127" s="161">
        <v>274520.05</v>
      </c>
      <c r="D127" s="20">
        <v>2121897.7799999998</v>
      </c>
      <c r="E127" s="175">
        <f>+'CE-118'!C134</f>
        <v>274520.05</v>
      </c>
      <c r="F127" s="175">
        <f>+'CE-118'!D134</f>
        <v>2121897.7799999998</v>
      </c>
      <c r="G127" s="176">
        <f t="shared" si="2"/>
        <v>0</v>
      </c>
      <c r="H127" s="176">
        <f t="shared" si="3"/>
        <v>0</v>
      </c>
      <c r="I127" s="118"/>
      <c r="J127" s="212" t="s">
        <v>527</v>
      </c>
      <c r="K127" s="212"/>
      <c r="L127" s="212"/>
      <c r="M127" s="212"/>
      <c r="N127" s="213"/>
      <c r="O127" s="124">
        <v>12463363.830000002</v>
      </c>
      <c r="P127" s="124">
        <v>12046224.77</v>
      </c>
      <c r="Q127" s="124">
        <v>417139.06000000238</v>
      </c>
      <c r="R127" s="134">
        <v>3.4628198291538473E-2</v>
      </c>
      <c r="S127" s="177">
        <f>+O127-'CE_Ministeriale comparato'!H125</f>
        <v>0</v>
      </c>
      <c r="T127" s="177">
        <f>+P127-'CE_Ministeriale comparato'!I125</f>
        <v>0</v>
      </c>
      <c r="U127" s="177">
        <f>+Q127-'CE_Ministeriale comparato'!J125</f>
        <v>0</v>
      </c>
      <c r="V127" s="177">
        <f>+R127-'CE_Ministeriale comparato'!K125</f>
        <v>0</v>
      </c>
      <c r="W127" s="177">
        <f>+S127-'CE_Ministeriale comparato'!L125</f>
        <v>0</v>
      </c>
      <c r="X127" s="94"/>
      <c r="Y127" s="151"/>
      <c r="Z127" s="84"/>
      <c r="AA127" s="69"/>
      <c r="AB127" s="84"/>
      <c r="AC127" s="85"/>
      <c r="AD127" s="169"/>
      <c r="AE127" s="169"/>
      <c r="AF127" s="169"/>
      <c r="AG127" s="170"/>
      <c r="AH127" s="177">
        <f>+AD127-'CE_Ministeriale comparato'!H126</f>
        <v>0</v>
      </c>
      <c r="AI127" s="177">
        <f>+AE127-'CE_Ministeriale comparato'!I126</f>
        <v>0</v>
      </c>
      <c r="AJ127" s="177">
        <f>+AF127-'CE_Ministeriale comparato'!J126</f>
        <v>0</v>
      </c>
      <c r="AK127" s="177">
        <f>+AG127-'CE_Ministeriale comparato'!K126</f>
        <v>0</v>
      </c>
      <c r="AL127" s="177">
        <f>+AH127-'CE_Ministeriale comparato'!L126</f>
        <v>0</v>
      </c>
    </row>
    <row r="128" spans="3:38" ht="15.75" x14ac:dyDescent="0.25">
      <c r="C128" s="161">
        <v>0</v>
      </c>
      <c r="D128" s="20">
        <v>0</v>
      </c>
      <c r="E128" s="175">
        <f>+'CE-118'!C135</f>
        <v>0</v>
      </c>
      <c r="F128" s="175">
        <f>+'CE-118'!D135</f>
        <v>0</v>
      </c>
      <c r="G128" s="176">
        <f t="shared" si="2"/>
        <v>0</v>
      </c>
      <c r="H128" s="176">
        <f t="shared" si="3"/>
        <v>0</v>
      </c>
      <c r="I128" s="94"/>
      <c r="J128" s="151"/>
      <c r="K128" s="84"/>
      <c r="L128" s="69"/>
      <c r="M128" s="84"/>
      <c r="N128" s="85"/>
      <c r="O128" s="169"/>
      <c r="P128" s="169"/>
      <c r="Q128" s="169"/>
      <c r="R128" s="170"/>
      <c r="S128" s="177">
        <f>+O128-'CE_Ministeriale comparato'!H126</f>
        <v>0</v>
      </c>
      <c r="T128" s="177">
        <f>+P128-'CE_Ministeriale comparato'!I126</f>
        <v>0</v>
      </c>
      <c r="U128" s="177">
        <f>+Q128-'CE_Ministeriale comparato'!J126</f>
        <v>0</v>
      </c>
      <c r="V128" s="177">
        <f>+R128-'CE_Ministeriale comparato'!K126</f>
        <v>0</v>
      </c>
      <c r="W128" s="177">
        <f>+S128-'CE_Ministeriale comparato'!L126</f>
        <v>0</v>
      </c>
      <c r="X128" s="60" t="s">
        <v>528</v>
      </c>
      <c r="Y128" s="61"/>
      <c r="Z128" s="62"/>
      <c r="AA128" s="61"/>
      <c r="AB128" s="79"/>
      <c r="AC128" s="81"/>
      <c r="AD128" s="174">
        <v>-55618856.729999959</v>
      </c>
      <c r="AE128" s="120">
        <v>-55731948.069999769</v>
      </c>
      <c r="AF128" s="120">
        <v>113091.33999980986</v>
      </c>
      <c r="AG128" s="130">
        <v>-2.0292012735274611E-3</v>
      </c>
      <c r="AH128" s="177">
        <f>+AD128-'CE_Ministeriale comparato'!H127</f>
        <v>0</v>
      </c>
      <c r="AI128" s="177">
        <f>+AE128-'CE_Ministeriale comparato'!I127</f>
        <v>0</v>
      </c>
      <c r="AJ128" s="177">
        <f>+AF128-'CE_Ministeriale comparato'!J127</f>
        <v>0</v>
      </c>
      <c r="AK128" s="177">
        <f>+AG128-'CE_Ministeriale comparato'!K127</f>
        <v>0</v>
      </c>
      <c r="AL128" s="177">
        <f>+AH128-'CE_Ministeriale comparato'!L127</f>
        <v>0</v>
      </c>
    </row>
    <row r="129" spans="3:38" ht="16.5" thickBot="1" x14ac:dyDescent="0.3">
      <c r="C129" s="161">
        <v>0</v>
      </c>
      <c r="D129" s="20">
        <v>0</v>
      </c>
      <c r="E129" s="175">
        <f>+'CE-118'!C136</f>
        <v>0</v>
      </c>
      <c r="F129" s="175">
        <f>+'CE-118'!D136</f>
        <v>0</v>
      </c>
      <c r="G129" s="176">
        <f t="shared" si="2"/>
        <v>0</v>
      </c>
      <c r="H129" s="176">
        <f t="shared" si="3"/>
        <v>0</v>
      </c>
      <c r="I129" s="60" t="s">
        <v>528</v>
      </c>
      <c r="J129" s="61"/>
      <c r="K129" s="62"/>
      <c r="L129" s="61"/>
      <c r="M129" s="79"/>
      <c r="N129" s="81"/>
      <c r="O129" s="174">
        <v>-55618856.729999959</v>
      </c>
      <c r="P129" s="120">
        <v>-55731948.069999769</v>
      </c>
      <c r="Q129" s="120">
        <v>113091.33999980986</v>
      </c>
      <c r="R129" s="130">
        <v>-2.0292012735274611E-3</v>
      </c>
      <c r="S129" s="177">
        <f>+O129-'CE_Ministeriale comparato'!H127</f>
        <v>0</v>
      </c>
      <c r="T129" s="177">
        <f>+P129-'CE_Ministeriale comparato'!I127</f>
        <v>0</v>
      </c>
      <c r="U129" s="177">
        <f>+Q129-'CE_Ministeriale comparato'!J127</f>
        <v>0</v>
      </c>
      <c r="V129" s="177">
        <f>+R129-'CE_Ministeriale comparato'!K127</f>
        <v>0</v>
      </c>
      <c r="W129" s="177">
        <f>+S129-'CE_Ministeriale comparato'!L127</f>
        <v>0</v>
      </c>
      <c r="X129" s="101"/>
      <c r="Y129" s="102"/>
      <c r="Z129" s="103"/>
      <c r="AA129" s="103"/>
      <c r="AB129" s="104"/>
      <c r="AC129" s="105"/>
      <c r="AD129" s="147"/>
      <c r="AE129" s="106"/>
      <c r="AF129" s="106"/>
      <c r="AG129" s="107"/>
      <c r="AH129" s="177">
        <f>+AD129-'CE_Ministeriale comparato'!H128</f>
        <v>0</v>
      </c>
      <c r="AI129" s="177">
        <f>+AE129-'CE_Ministeriale comparato'!I128</f>
        <v>0</v>
      </c>
      <c r="AJ129" s="177">
        <f>+AF129-'CE_Ministeriale comparato'!J128</f>
        <v>0</v>
      </c>
      <c r="AK129" s="177">
        <f>+AG129-'CE_Ministeriale comparato'!K128</f>
        <v>0</v>
      </c>
      <c r="AL129" s="177">
        <f>+AH129-'CE_Ministeriale comparato'!L128</f>
        <v>0</v>
      </c>
    </row>
    <row r="130" spans="3:38" ht="16.5" thickBot="1" x14ac:dyDescent="0.3">
      <c r="C130" s="161">
        <v>0</v>
      </c>
      <c r="D130" s="20">
        <v>0</v>
      </c>
      <c r="E130" s="175">
        <f>+'CE-118'!C137</f>
        <v>0</v>
      </c>
      <c r="F130" s="175">
        <f>+'CE-118'!D137</f>
        <v>0</v>
      </c>
      <c r="G130" s="176">
        <f t="shared" si="2"/>
        <v>0</v>
      </c>
      <c r="H130" s="176">
        <f t="shared" si="3"/>
        <v>0</v>
      </c>
      <c r="I130" s="101"/>
      <c r="J130" s="102"/>
      <c r="K130" s="103"/>
      <c r="L130" s="103"/>
      <c r="M130" s="104"/>
      <c r="N130" s="105"/>
      <c r="O130" s="147"/>
      <c r="P130" s="106"/>
      <c r="Q130" s="106"/>
      <c r="R130" s="107"/>
      <c r="S130" s="177">
        <f>+O130-'CE_Ministeriale comparato'!H128</f>
        <v>0</v>
      </c>
      <c r="T130" s="177">
        <f>+P130-'CE_Ministeriale comparato'!I128</f>
        <v>0</v>
      </c>
      <c r="U130" s="177">
        <f>+Q130-'CE_Ministeriale comparato'!J128</f>
        <v>0</v>
      </c>
      <c r="V130" s="177">
        <f>+R130-'CE_Ministeriale comparato'!K128</f>
        <v>0</v>
      </c>
      <c r="W130" s="177">
        <f>+S130-'CE_Ministeriale comparato'!L128</f>
        <v>0</v>
      </c>
      <c r="AH130" s="177">
        <f>+AD130-'CE_Ministeriale comparato'!H129</f>
        <v>0</v>
      </c>
      <c r="AI130" s="177">
        <f>+AE130-'CE_Ministeriale comparato'!I129</f>
        <v>0</v>
      </c>
      <c r="AJ130" s="177">
        <f>+AF130-'CE_Ministeriale comparato'!J129</f>
        <v>0</v>
      </c>
      <c r="AK130" s="177">
        <f>+AG130-'CE_Ministeriale comparato'!K129</f>
        <v>0</v>
      </c>
      <c r="AL130" s="177">
        <f>+AH130-'CE_Ministeriale comparato'!L129</f>
        <v>0</v>
      </c>
    </row>
    <row r="131" spans="3:38" x14ac:dyDescent="0.25">
      <c r="C131" s="161">
        <v>0</v>
      </c>
      <c r="D131" s="20">
        <v>0</v>
      </c>
      <c r="E131" s="175">
        <f>+'CE-118'!C138</f>
        <v>0</v>
      </c>
      <c r="F131" s="175">
        <f>+'CE-118'!D138</f>
        <v>0</v>
      </c>
      <c r="G131" s="176">
        <f t="shared" si="2"/>
        <v>0</v>
      </c>
      <c r="H131" s="176">
        <f t="shared" si="3"/>
        <v>0</v>
      </c>
      <c r="S131" s="177">
        <f>+O131-'CE_Ministeriale comparato'!H129</f>
        <v>0</v>
      </c>
      <c r="T131" s="177">
        <f>+P131-'CE_Ministeriale comparato'!I129</f>
        <v>0</v>
      </c>
      <c r="U131" s="177">
        <f>+Q131-'CE_Ministeriale comparato'!J129</f>
        <v>0</v>
      </c>
      <c r="V131" s="177">
        <f>+R131-'CE_Ministeriale comparato'!K129</f>
        <v>0</v>
      </c>
      <c r="W131" s="177">
        <f>+S131-'CE_Ministeriale comparato'!L129</f>
        <v>0</v>
      </c>
      <c r="AH131" s="177">
        <f>+AD131-'CE_Ministeriale comparato'!H130</f>
        <v>0</v>
      </c>
      <c r="AI131" s="177">
        <f>+AE131-'CE_Ministeriale comparato'!I130</f>
        <v>0</v>
      </c>
      <c r="AJ131" s="177">
        <f>+AF131-'CE_Ministeriale comparato'!J130</f>
        <v>0</v>
      </c>
      <c r="AK131" s="177">
        <f>+AG131-'CE_Ministeriale comparato'!K130</f>
        <v>0</v>
      </c>
      <c r="AL131" s="177">
        <f>+AH131-'CE_Ministeriale comparato'!L130</f>
        <v>0</v>
      </c>
    </row>
    <row r="132" spans="3:38" x14ac:dyDescent="0.25">
      <c r="C132" s="161">
        <v>0</v>
      </c>
      <c r="D132" s="20">
        <v>0</v>
      </c>
      <c r="E132" s="175">
        <f>+'CE-118'!C139</f>
        <v>0</v>
      </c>
      <c r="F132" s="175">
        <f>+'CE-118'!D139</f>
        <v>0</v>
      </c>
      <c r="G132" s="176">
        <f t="shared" ref="G132:G195" si="4">+E132-C132</f>
        <v>0</v>
      </c>
      <c r="H132" s="176">
        <f t="shared" ref="H132:H195" si="5">+F132-D132</f>
        <v>0</v>
      </c>
      <c r="S132" s="177">
        <f>+O132-'CE_Ministeriale comparato'!H130</f>
        <v>0</v>
      </c>
      <c r="T132" s="177">
        <f>+P132-'CE_Ministeriale comparato'!I130</f>
        <v>0</v>
      </c>
      <c r="U132" s="177">
        <f>+Q132-'CE_Ministeriale comparato'!J130</f>
        <v>0</v>
      </c>
      <c r="V132" s="177">
        <f>+R132-'CE_Ministeriale comparato'!K130</f>
        <v>0</v>
      </c>
      <c r="W132" s="177">
        <f>+S132-'CE_Ministeriale comparato'!L130</f>
        <v>0</v>
      </c>
      <c r="AH132" s="177">
        <f>+AD132-'CE_Ministeriale comparato'!H131</f>
        <v>0</v>
      </c>
      <c r="AI132" s="177">
        <f>+AE132-'CE_Ministeriale comparato'!I131</f>
        <v>0</v>
      </c>
      <c r="AJ132" s="177">
        <f>+AF132-'CE_Ministeriale comparato'!J131</f>
        <v>0</v>
      </c>
      <c r="AK132" s="177">
        <f>+AG132-'CE_Ministeriale comparato'!K131</f>
        <v>0</v>
      </c>
      <c r="AL132" s="177">
        <f>+AH132-'CE_Ministeriale comparato'!L131</f>
        <v>0</v>
      </c>
    </row>
    <row r="133" spans="3:38" x14ac:dyDescent="0.25">
      <c r="C133" s="161">
        <v>274520.05</v>
      </c>
      <c r="D133" s="20">
        <v>2121897.7799999998</v>
      </c>
      <c r="E133" s="175">
        <f>+'CE-118'!C140</f>
        <v>274520.05</v>
      </c>
      <c r="F133" s="175">
        <f>+'CE-118'!D140</f>
        <v>2121897.7799999998</v>
      </c>
      <c r="G133" s="176">
        <f t="shared" si="4"/>
        <v>0</v>
      </c>
      <c r="H133" s="176">
        <f t="shared" si="5"/>
        <v>0</v>
      </c>
      <c r="S133" s="177">
        <f>+O133-'CE_Ministeriale comparato'!H131</f>
        <v>0</v>
      </c>
      <c r="T133" s="177">
        <f>+P133-'CE_Ministeriale comparato'!I131</f>
        <v>0</v>
      </c>
      <c r="U133" s="177">
        <f>+Q133-'CE_Ministeriale comparato'!J131</f>
        <v>0</v>
      </c>
      <c r="V133" s="177">
        <f>+R133-'CE_Ministeriale comparato'!K131</f>
        <v>0</v>
      </c>
      <c r="W133" s="177">
        <f>+S133-'CE_Ministeriale comparato'!L131</f>
        <v>0</v>
      </c>
      <c r="AH133" s="177">
        <f>+AD133-'CE_Ministeriale comparato'!H132</f>
        <v>0</v>
      </c>
      <c r="AI133" s="177">
        <f>+AE133-'CE_Ministeriale comparato'!I132</f>
        <v>0</v>
      </c>
      <c r="AJ133" s="177">
        <f>+AF133-'CE_Ministeriale comparato'!J132</f>
        <v>0</v>
      </c>
      <c r="AK133" s="177">
        <f>+AG133-'CE_Ministeriale comparato'!K132</f>
        <v>0</v>
      </c>
      <c r="AL133" s="177">
        <f>+AH133-'CE_Ministeriale comparato'!L132</f>
        <v>0</v>
      </c>
    </row>
    <row r="134" spans="3:38" x14ac:dyDescent="0.25">
      <c r="C134" s="161">
        <v>5904322.6200000001</v>
      </c>
      <c r="D134" s="20">
        <v>6638297.7000000002</v>
      </c>
      <c r="E134" s="175">
        <f>+'CE-118'!C141</f>
        <v>5904322.6200000001</v>
      </c>
      <c r="F134" s="175">
        <f>+'CE-118'!D141</f>
        <v>6638297.7000000002</v>
      </c>
      <c r="G134" s="176">
        <f t="shared" si="4"/>
        <v>0</v>
      </c>
      <c r="H134" s="176">
        <f t="shared" si="5"/>
        <v>0</v>
      </c>
      <c r="S134" s="177">
        <f>+O134-'CE_Ministeriale comparato'!H132</f>
        <v>0</v>
      </c>
      <c r="T134" s="177">
        <f>+P134-'CE_Ministeriale comparato'!I132</f>
        <v>0</v>
      </c>
      <c r="U134" s="177">
        <f>+Q134-'CE_Ministeriale comparato'!J132</f>
        <v>0</v>
      </c>
      <c r="V134" s="177">
        <f>+R134-'CE_Ministeriale comparato'!K132</f>
        <v>0</v>
      </c>
      <c r="W134" s="177">
        <f>+S134-'CE_Ministeriale comparato'!L132</f>
        <v>0</v>
      </c>
      <c r="AH134" s="177">
        <f>+AD134-'CE_Ministeriale comparato'!H133</f>
        <v>0</v>
      </c>
      <c r="AI134" s="177">
        <f>+AE134-'CE_Ministeriale comparato'!I133</f>
        <v>0</v>
      </c>
      <c r="AJ134" s="177">
        <f>+AF134-'CE_Ministeriale comparato'!J133</f>
        <v>0</v>
      </c>
      <c r="AK134" s="177">
        <f>+AG134-'CE_Ministeriale comparato'!K133</f>
        <v>0</v>
      </c>
      <c r="AL134" s="177">
        <f>+AH134-'CE_Ministeriale comparato'!L133</f>
        <v>0</v>
      </c>
    </row>
    <row r="135" spans="3:38" x14ac:dyDescent="0.25">
      <c r="C135" s="161">
        <v>5499621.25</v>
      </c>
      <c r="D135" s="20">
        <v>6158973.9500000002</v>
      </c>
      <c r="E135" s="175">
        <f>+'CE-118'!C142</f>
        <v>5499621.25</v>
      </c>
      <c r="F135" s="175">
        <f>+'CE-118'!D142</f>
        <v>6158973.9500000002</v>
      </c>
      <c r="G135" s="176">
        <f t="shared" si="4"/>
        <v>0</v>
      </c>
      <c r="H135" s="176">
        <f t="shared" si="5"/>
        <v>0</v>
      </c>
      <c r="S135" s="177">
        <f>+O135-'CE_Ministeriale comparato'!H133</f>
        <v>0</v>
      </c>
      <c r="T135" s="177">
        <f>+P135-'CE_Ministeriale comparato'!I133</f>
        <v>0</v>
      </c>
      <c r="U135" s="177">
        <f>+Q135-'CE_Ministeriale comparato'!J133</f>
        <v>0</v>
      </c>
      <c r="V135" s="177">
        <f>+R135-'CE_Ministeriale comparato'!K133</f>
        <v>0</v>
      </c>
      <c r="W135" s="177">
        <f>+S135-'CE_Ministeriale comparato'!L133</f>
        <v>0</v>
      </c>
      <c r="AH135" s="177">
        <f>+AD135-'CE_Ministeriale comparato'!H134</f>
        <v>0</v>
      </c>
      <c r="AI135" s="177">
        <f>+AE135-'CE_Ministeriale comparato'!I134</f>
        <v>0</v>
      </c>
      <c r="AJ135" s="177">
        <f>+AF135-'CE_Ministeriale comparato'!J134</f>
        <v>0</v>
      </c>
      <c r="AK135" s="177">
        <f>+AG135-'CE_Ministeriale comparato'!K134</f>
        <v>0</v>
      </c>
      <c r="AL135" s="177">
        <f>+AH135-'CE_Ministeriale comparato'!L134</f>
        <v>0</v>
      </c>
    </row>
    <row r="136" spans="3:38" x14ac:dyDescent="0.25">
      <c r="C136" s="161">
        <v>335384.95</v>
      </c>
      <c r="D136" s="20">
        <v>425659.9</v>
      </c>
      <c r="E136" s="175">
        <f>+'CE-118'!C143</f>
        <v>335384.95</v>
      </c>
      <c r="F136" s="175">
        <f>+'CE-118'!D143</f>
        <v>425659.9</v>
      </c>
      <c r="G136" s="176">
        <f t="shared" si="4"/>
        <v>0</v>
      </c>
      <c r="H136" s="176">
        <f t="shared" si="5"/>
        <v>0</v>
      </c>
      <c r="S136" s="177">
        <f>+O136-'CE_Ministeriale comparato'!H134</f>
        <v>0</v>
      </c>
      <c r="T136" s="177">
        <f>+P136-'CE_Ministeriale comparato'!I134</f>
        <v>0</v>
      </c>
      <c r="U136" s="177">
        <f>+Q136-'CE_Ministeriale comparato'!J134</f>
        <v>0</v>
      </c>
      <c r="V136" s="177">
        <f>+R136-'CE_Ministeriale comparato'!K134</f>
        <v>0</v>
      </c>
      <c r="W136" s="177">
        <f>+S136-'CE_Ministeriale comparato'!L134</f>
        <v>0</v>
      </c>
      <c r="AH136" s="177">
        <f>+AD136-'CE_Ministeriale comparato'!H135</f>
        <v>0</v>
      </c>
      <c r="AI136" s="177">
        <f>+AE136-'CE_Ministeriale comparato'!I135</f>
        <v>0</v>
      </c>
      <c r="AJ136" s="177">
        <f>+AF136-'CE_Ministeriale comparato'!J135</f>
        <v>0</v>
      </c>
      <c r="AK136" s="177">
        <f>+AG136-'CE_Ministeriale comparato'!K135</f>
        <v>0</v>
      </c>
      <c r="AL136" s="177">
        <f>+AH136-'CE_Ministeriale comparato'!L135</f>
        <v>0</v>
      </c>
    </row>
    <row r="137" spans="3:38" x14ac:dyDescent="0.25">
      <c r="C137" s="161">
        <v>69316.42</v>
      </c>
      <c r="D137" s="20">
        <v>53663.85</v>
      </c>
      <c r="E137" s="175">
        <f>+'CE-118'!C144</f>
        <v>69316.42</v>
      </c>
      <c r="F137" s="175">
        <f>+'CE-118'!D144</f>
        <v>53663.85</v>
      </c>
      <c r="G137" s="176">
        <f t="shared" si="4"/>
        <v>0</v>
      </c>
      <c r="H137" s="176">
        <f t="shared" si="5"/>
        <v>0</v>
      </c>
      <c r="S137" s="177">
        <f>+O137-'CE_Ministeriale comparato'!H135</f>
        <v>0</v>
      </c>
      <c r="T137" s="177">
        <f>+P137-'CE_Ministeriale comparato'!I135</f>
        <v>0</v>
      </c>
      <c r="U137" s="177">
        <f>+Q137-'CE_Ministeriale comparato'!J135</f>
        <v>0</v>
      </c>
      <c r="V137" s="177">
        <f>+R137-'CE_Ministeriale comparato'!K135</f>
        <v>0</v>
      </c>
      <c r="W137" s="177">
        <f>+S137-'CE_Ministeriale comparato'!L135</f>
        <v>0</v>
      </c>
      <c r="AH137" s="177">
        <f>+AD137-'CE_Ministeriale comparato'!H136</f>
        <v>0</v>
      </c>
      <c r="AI137" s="177">
        <f>+AE137-'CE_Ministeriale comparato'!I136</f>
        <v>0</v>
      </c>
      <c r="AJ137" s="177">
        <f>+AF137-'CE_Ministeriale comparato'!J136</f>
        <v>0</v>
      </c>
      <c r="AK137" s="177">
        <f>+AG137-'CE_Ministeriale comparato'!K136</f>
        <v>0</v>
      </c>
      <c r="AL137" s="177">
        <f>+AH137-'CE_Ministeriale comparato'!L136</f>
        <v>0</v>
      </c>
    </row>
    <row r="138" spans="3:38" x14ac:dyDescent="0.25">
      <c r="C138" s="161">
        <v>14178327.08</v>
      </c>
      <c r="D138" s="20">
        <v>14349025.449999999</v>
      </c>
      <c r="E138" s="175">
        <f>+'CE-118'!C145</f>
        <v>14178327.08</v>
      </c>
      <c r="F138" s="175">
        <f>+'CE-118'!D145</f>
        <v>14349025.449999999</v>
      </c>
      <c r="G138" s="176">
        <f t="shared" si="4"/>
        <v>0</v>
      </c>
      <c r="H138" s="176">
        <f t="shared" si="5"/>
        <v>0</v>
      </c>
      <c r="S138" s="177">
        <f>+O138-'CE_Ministeriale comparato'!H136</f>
        <v>0</v>
      </c>
      <c r="T138" s="177">
        <f>+P138-'CE_Ministeriale comparato'!I136</f>
        <v>0</v>
      </c>
      <c r="U138" s="177">
        <f>+Q138-'CE_Ministeriale comparato'!J136</f>
        <v>0</v>
      </c>
      <c r="V138" s="177">
        <f>+R138-'CE_Ministeriale comparato'!K136</f>
        <v>0</v>
      </c>
      <c r="W138" s="177">
        <f>+S138-'CE_Ministeriale comparato'!L136</f>
        <v>0</v>
      </c>
      <c r="AH138" s="177">
        <f>+AD138-'CE_Ministeriale comparato'!H137</f>
        <v>0</v>
      </c>
      <c r="AI138" s="177">
        <f>+AE138-'CE_Ministeriale comparato'!I137</f>
        <v>0</v>
      </c>
      <c r="AJ138" s="177">
        <f>+AF138-'CE_Ministeriale comparato'!J137</f>
        <v>0</v>
      </c>
      <c r="AK138" s="177">
        <f>+AG138-'CE_Ministeriale comparato'!K137</f>
        <v>0</v>
      </c>
      <c r="AL138" s="177">
        <f>+AH138-'CE_Ministeriale comparato'!L137</f>
        <v>0</v>
      </c>
    </row>
    <row r="139" spans="3:38" x14ac:dyDescent="0.25">
      <c r="C139" s="161">
        <v>1575941.34</v>
      </c>
      <c r="D139" s="20">
        <v>2146898.2799999998</v>
      </c>
      <c r="E139" s="175">
        <f>+'CE-118'!C146</f>
        <v>1575941.34</v>
      </c>
      <c r="F139" s="175">
        <f>+'CE-118'!D146</f>
        <v>2146898.2799999998</v>
      </c>
      <c r="G139" s="176">
        <f t="shared" si="4"/>
        <v>0</v>
      </c>
      <c r="H139" s="176">
        <f t="shared" si="5"/>
        <v>0</v>
      </c>
      <c r="S139" s="177">
        <f>+O139-'CE_Ministeriale comparato'!H137</f>
        <v>0</v>
      </c>
      <c r="T139" s="177">
        <f>+P139-'CE_Ministeriale comparato'!I137</f>
        <v>0</v>
      </c>
      <c r="U139" s="177">
        <f>+Q139-'CE_Ministeriale comparato'!J137</f>
        <v>0</v>
      </c>
      <c r="V139" s="177">
        <f>+R139-'CE_Ministeriale comparato'!K137</f>
        <v>0</v>
      </c>
      <c r="W139" s="177">
        <f>+S139-'CE_Ministeriale comparato'!L137</f>
        <v>0</v>
      </c>
      <c r="AH139" s="177">
        <f>+AD139-'CE_Ministeriale comparato'!H138</f>
        <v>0</v>
      </c>
      <c r="AI139" s="177">
        <f>+AE139-'CE_Ministeriale comparato'!I138</f>
        <v>0</v>
      </c>
      <c r="AJ139" s="177">
        <f>+AF139-'CE_Ministeriale comparato'!J138</f>
        <v>0</v>
      </c>
      <c r="AK139" s="177">
        <f>+AG139-'CE_Ministeriale comparato'!K138</f>
        <v>0</v>
      </c>
      <c r="AL139" s="177">
        <f>+AH139-'CE_Ministeriale comparato'!L138</f>
        <v>0</v>
      </c>
    </row>
    <row r="140" spans="3:38" x14ac:dyDescent="0.25">
      <c r="C140" s="161">
        <v>2841953.25</v>
      </c>
      <c r="D140" s="20">
        <v>3419071.81</v>
      </c>
      <c r="E140" s="175">
        <f>+'CE-118'!C147</f>
        <v>2841953.25</v>
      </c>
      <c r="F140" s="175">
        <f>+'CE-118'!D147</f>
        <v>3419071.81</v>
      </c>
      <c r="G140" s="176">
        <f t="shared" si="4"/>
        <v>0</v>
      </c>
      <c r="H140" s="176">
        <f t="shared" si="5"/>
        <v>0</v>
      </c>
      <c r="S140" s="177">
        <f>+O140-'CE_Ministeriale comparato'!H138</f>
        <v>0</v>
      </c>
      <c r="T140" s="177">
        <f>+P140-'CE_Ministeriale comparato'!I138</f>
        <v>0</v>
      </c>
      <c r="U140" s="177">
        <f>+Q140-'CE_Ministeriale comparato'!J138</f>
        <v>0</v>
      </c>
      <c r="V140" s="177">
        <f>+R140-'CE_Ministeriale comparato'!K138</f>
        <v>0</v>
      </c>
      <c r="W140" s="177">
        <f>+S140-'CE_Ministeriale comparato'!L138</f>
        <v>0</v>
      </c>
      <c r="AH140" s="177">
        <f>+AD140-'CE_Ministeriale comparato'!H139</f>
        <v>0</v>
      </c>
      <c r="AI140" s="177">
        <f>+AE140-'CE_Ministeriale comparato'!I139</f>
        <v>0</v>
      </c>
      <c r="AJ140" s="177">
        <f>+AF140-'CE_Ministeriale comparato'!J139</f>
        <v>0</v>
      </c>
      <c r="AK140" s="177">
        <f>+AG140-'CE_Ministeriale comparato'!K139</f>
        <v>0</v>
      </c>
      <c r="AL140" s="177">
        <f>+AH140-'CE_Ministeriale comparato'!L139</f>
        <v>0</v>
      </c>
    </row>
    <row r="141" spans="3:38" x14ac:dyDescent="0.25">
      <c r="C141" s="161">
        <v>2523549.7400000002</v>
      </c>
      <c r="D141" s="20">
        <v>2523549.7400000002</v>
      </c>
      <c r="E141" s="175">
        <f>+'CE-118'!C148</f>
        <v>2523549.7400000002</v>
      </c>
      <c r="F141" s="175">
        <f>+'CE-118'!D148</f>
        <v>2523549.7400000002</v>
      </c>
      <c r="G141" s="176">
        <f t="shared" si="4"/>
        <v>0</v>
      </c>
      <c r="H141" s="176">
        <f t="shared" si="5"/>
        <v>0</v>
      </c>
      <c r="S141" s="177">
        <f>+O141-'CE_Ministeriale comparato'!H139</f>
        <v>0</v>
      </c>
      <c r="T141" s="177">
        <f>+P141-'CE_Ministeriale comparato'!I139</f>
        <v>0</v>
      </c>
      <c r="U141" s="177">
        <f>+Q141-'CE_Ministeriale comparato'!J139</f>
        <v>0</v>
      </c>
      <c r="V141" s="177">
        <f>+R141-'CE_Ministeriale comparato'!K139</f>
        <v>0</v>
      </c>
      <c r="W141" s="177">
        <f>+S141-'CE_Ministeriale comparato'!L139</f>
        <v>0</v>
      </c>
      <c r="AH141" s="177">
        <f>+AD141-'CE_Ministeriale comparato'!H140</f>
        <v>0</v>
      </c>
      <c r="AI141" s="177">
        <f>+AE141-'CE_Ministeriale comparato'!I140</f>
        <v>0</v>
      </c>
      <c r="AJ141" s="177">
        <f>+AF141-'CE_Ministeriale comparato'!J140</f>
        <v>0</v>
      </c>
      <c r="AK141" s="177">
        <f>+AG141-'CE_Ministeriale comparato'!K140</f>
        <v>0</v>
      </c>
      <c r="AL141" s="177">
        <f>+AH141-'CE_Ministeriale comparato'!L140</f>
        <v>0</v>
      </c>
    </row>
    <row r="142" spans="3:38" x14ac:dyDescent="0.25">
      <c r="C142" s="161">
        <v>6078919.3099999996</v>
      </c>
      <c r="D142" s="20">
        <v>5194392.51</v>
      </c>
      <c r="E142" s="175">
        <f>+'CE-118'!C149</f>
        <v>6078919.3099999996</v>
      </c>
      <c r="F142" s="175">
        <f>+'CE-118'!D149</f>
        <v>5194392.51</v>
      </c>
      <c r="G142" s="176">
        <f t="shared" si="4"/>
        <v>0</v>
      </c>
      <c r="H142" s="176">
        <f t="shared" si="5"/>
        <v>0</v>
      </c>
      <c r="S142" s="177">
        <f>+O142-'CE_Ministeriale comparato'!H140</f>
        <v>0</v>
      </c>
      <c r="T142" s="177">
        <f>+P142-'CE_Ministeriale comparato'!I140</f>
        <v>0</v>
      </c>
      <c r="U142" s="177">
        <f>+Q142-'CE_Ministeriale comparato'!J140</f>
        <v>0</v>
      </c>
      <c r="V142" s="177">
        <f>+R142-'CE_Ministeriale comparato'!K140</f>
        <v>0</v>
      </c>
      <c r="W142" s="177">
        <f>+S142-'CE_Ministeriale comparato'!L140</f>
        <v>0</v>
      </c>
      <c r="AH142" s="177">
        <f>+AD142-'CE_Ministeriale comparato'!H141</f>
        <v>0</v>
      </c>
      <c r="AI142" s="177">
        <f>+AE142-'CE_Ministeriale comparato'!I141</f>
        <v>0</v>
      </c>
      <c r="AJ142" s="177">
        <f>+AF142-'CE_Ministeriale comparato'!J141</f>
        <v>0</v>
      </c>
      <c r="AK142" s="177">
        <f>+AG142-'CE_Ministeriale comparato'!K141</f>
        <v>0</v>
      </c>
      <c r="AL142" s="177">
        <f>+AH142-'CE_Ministeriale comparato'!L141</f>
        <v>0</v>
      </c>
    </row>
    <row r="143" spans="3:38" x14ac:dyDescent="0.25">
      <c r="C143" s="161">
        <v>46678.879999999997</v>
      </c>
      <c r="D143" s="20">
        <v>70414.77</v>
      </c>
      <c r="E143" s="175">
        <f>+'CE-118'!C150</f>
        <v>46678.879999999997</v>
      </c>
      <c r="F143" s="175">
        <f>+'CE-118'!D150</f>
        <v>70414.77</v>
      </c>
      <c r="G143" s="176">
        <f t="shared" si="4"/>
        <v>0</v>
      </c>
      <c r="H143" s="176">
        <f t="shared" si="5"/>
        <v>0</v>
      </c>
      <c r="S143" s="177">
        <f>+O143-'CE_Ministeriale comparato'!H141</f>
        <v>0</v>
      </c>
      <c r="T143" s="177">
        <f>+P143-'CE_Ministeriale comparato'!I141</f>
        <v>0</v>
      </c>
      <c r="U143" s="177">
        <f>+Q143-'CE_Ministeriale comparato'!J141</f>
        <v>0</v>
      </c>
      <c r="V143" s="177">
        <f>+R143-'CE_Ministeriale comparato'!K141</f>
        <v>0</v>
      </c>
      <c r="W143" s="177">
        <f>+S143-'CE_Ministeriale comparato'!L141</f>
        <v>0</v>
      </c>
      <c r="AH143" s="177">
        <f>+AD143-'CE_Ministeriale comparato'!H142</f>
        <v>0</v>
      </c>
      <c r="AI143" s="177">
        <f>+AE143-'CE_Ministeriale comparato'!I142</f>
        <v>0</v>
      </c>
      <c r="AJ143" s="177">
        <f>+AF143-'CE_Ministeriale comparato'!J142</f>
        <v>0</v>
      </c>
      <c r="AK143" s="177">
        <f>+AG143-'CE_Ministeriale comparato'!K142</f>
        <v>0</v>
      </c>
      <c r="AL143" s="177">
        <f>+AH143-'CE_Ministeriale comparato'!L142</f>
        <v>0</v>
      </c>
    </row>
    <row r="144" spans="3:38" x14ac:dyDescent="0.25">
      <c r="C144" s="161">
        <v>1111284.56</v>
      </c>
      <c r="D144" s="20">
        <v>994698.34</v>
      </c>
      <c r="E144" s="175">
        <f>+'CE-118'!C151</f>
        <v>1111284.56</v>
      </c>
      <c r="F144" s="175">
        <f>+'CE-118'!D151</f>
        <v>994698.34</v>
      </c>
      <c r="G144" s="176">
        <f t="shared" si="4"/>
        <v>0</v>
      </c>
      <c r="H144" s="176">
        <f t="shared" si="5"/>
        <v>0</v>
      </c>
      <c r="S144" s="177">
        <f>+O144-'CE_Ministeriale comparato'!H142</f>
        <v>0</v>
      </c>
      <c r="T144" s="177">
        <f>+P144-'CE_Ministeriale comparato'!I142</f>
        <v>0</v>
      </c>
      <c r="U144" s="177">
        <f>+Q144-'CE_Ministeriale comparato'!J142</f>
        <v>0</v>
      </c>
      <c r="V144" s="177">
        <f>+R144-'CE_Ministeriale comparato'!K142</f>
        <v>0</v>
      </c>
      <c r="W144" s="177">
        <f>+S144-'CE_Ministeriale comparato'!L142</f>
        <v>0</v>
      </c>
      <c r="AH144" s="177">
        <f>+AD144-'CE_Ministeriale comparato'!H143</f>
        <v>0</v>
      </c>
      <c r="AI144" s="177">
        <f>+AE144-'CE_Ministeriale comparato'!I143</f>
        <v>0</v>
      </c>
      <c r="AJ144" s="177">
        <f>+AF144-'CE_Ministeriale comparato'!J143</f>
        <v>0</v>
      </c>
      <c r="AK144" s="177">
        <f>+AG144-'CE_Ministeriale comparato'!K143</f>
        <v>0</v>
      </c>
      <c r="AL144" s="177">
        <f>+AH144-'CE_Ministeriale comparato'!L143</f>
        <v>0</v>
      </c>
    </row>
    <row r="145" spans="3:38" x14ac:dyDescent="0.25">
      <c r="C145" s="161">
        <v>0</v>
      </c>
      <c r="D145" s="20">
        <v>0</v>
      </c>
      <c r="E145" s="175">
        <f>+'CE-118'!C152</f>
        <v>0</v>
      </c>
      <c r="F145" s="175">
        <f>+'CE-118'!D152</f>
        <v>0</v>
      </c>
      <c r="G145" s="176">
        <f t="shared" si="4"/>
        <v>0</v>
      </c>
      <c r="H145" s="176">
        <f t="shared" si="5"/>
        <v>0</v>
      </c>
      <c r="S145" s="177">
        <f>+O145-'CE_Ministeriale comparato'!H143</f>
        <v>0</v>
      </c>
      <c r="T145" s="177">
        <f>+P145-'CE_Ministeriale comparato'!I143</f>
        <v>0</v>
      </c>
      <c r="U145" s="177">
        <f>+Q145-'CE_Ministeriale comparato'!J143</f>
        <v>0</v>
      </c>
      <c r="V145" s="177">
        <f>+R145-'CE_Ministeriale comparato'!K143</f>
        <v>0</v>
      </c>
      <c r="W145" s="177">
        <f>+S145-'CE_Ministeriale comparato'!L143</f>
        <v>0</v>
      </c>
      <c r="AH145" s="177">
        <f>+AD145-'CE_Ministeriale comparato'!H144</f>
        <v>0</v>
      </c>
      <c r="AI145" s="177">
        <f>+AE145-'CE_Ministeriale comparato'!I144</f>
        <v>0</v>
      </c>
      <c r="AJ145" s="177">
        <f>+AF145-'CE_Ministeriale comparato'!J144</f>
        <v>0</v>
      </c>
      <c r="AK145" s="177">
        <f>+AG145-'CE_Ministeriale comparato'!K144</f>
        <v>0</v>
      </c>
      <c r="AL145" s="177">
        <f>+AH145-'CE_Ministeriale comparato'!L144</f>
        <v>0</v>
      </c>
    </row>
    <row r="146" spans="3:38" x14ac:dyDescent="0.25">
      <c r="C146" s="161">
        <v>5131401.74</v>
      </c>
      <c r="D146" s="20">
        <v>6775530.54</v>
      </c>
      <c r="E146" s="175">
        <f>+'CE-118'!C153</f>
        <v>5131401.74</v>
      </c>
      <c r="F146" s="175">
        <f>+'CE-118'!D153</f>
        <v>6775530.54</v>
      </c>
      <c r="G146" s="176">
        <f t="shared" si="4"/>
        <v>0</v>
      </c>
      <c r="H146" s="176">
        <f t="shared" si="5"/>
        <v>0</v>
      </c>
      <c r="S146" s="177">
        <f>+O146-'CE_Ministeriale comparato'!H144</f>
        <v>0</v>
      </c>
      <c r="T146" s="177">
        <f>+P146-'CE_Ministeriale comparato'!I144</f>
        <v>0</v>
      </c>
      <c r="U146" s="177">
        <f>+Q146-'CE_Ministeriale comparato'!J144</f>
        <v>0</v>
      </c>
      <c r="V146" s="177">
        <f>+R146-'CE_Ministeriale comparato'!K144</f>
        <v>0</v>
      </c>
      <c r="W146" s="177">
        <f>+S146-'CE_Ministeriale comparato'!L144</f>
        <v>0</v>
      </c>
      <c r="AH146" s="177">
        <f>+AD146-'CE_Ministeriale comparato'!H145</f>
        <v>0</v>
      </c>
      <c r="AI146" s="177">
        <f>+AE146-'CE_Ministeriale comparato'!I145</f>
        <v>0</v>
      </c>
      <c r="AJ146" s="177">
        <f>+AF146-'CE_Ministeriale comparato'!J145</f>
        <v>0</v>
      </c>
      <c r="AK146" s="177">
        <f>+AG146-'CE_Ministeriale comparato'!K145</f>
        <v>0</v>
      </c>
      <c r="AL146" s="177">
        <f>+AH146-'CE_Ministeriale comparato'!L145</f>
        <v>0</v>
      </c>
    </row>
    <row r="147" spans="3:38" x14ac:dyDescent="0.25">
      <c r="C147" s="161">
        <v>0</v>
      </c>
      <c r="D147" s="20">
        <v>0</v>
      </c>
      <c r="E147" s="175">
        <f>+'CE-118'!C154</f>
        <v>0</v>
      </c>
      <c r="F147" s="175">
        <f>+'CE-118'!D154</f>
        <v>0</v>
      </c>
      <c r="G147" s="176">
        <f t="shared" si="4"/>
        <v>0</v>
      </c>
      <c r="H147" s="176">
        <f t="shared" si="5"/>
        <v>0</v>
      </c>
      <c r="S147" s="177">
        <f>+O147-'CE_Ministeriale comparato'!H145</f>
        <v>0</v>
      </c>
      <c r="T147" s="177">
        <f>+P147-'CE_Ministeriale comparato'!I145</f>
        <v>0</v>
      </c>
      <c r="U147" s="177">
        <f>+Q147-'CE_Ministeriale comparato'!J145</f>
        <v>0</v>
      </c>
      <c r="V147" s="177">
        <f>+R147-'CE_Ministeriale comparato'!K145</f>
        <v>0</v>
      </c>
      <c r="W147" s="177">
        <f>+S147-'CE_Ministeriale comparato'!L145</f>
        <v>0</v>
      </c>
      <c r="AH147" s="177">
        <f>+AD147-'CE_Ministeriale comparato'!H146</f>
        <v>0</v>
      </c>
      <c r="AI147" s="177">
        <f>+AE147-'CE_Ministeriale comparato'!I146</f>
        <v>0</v>
      </c>
      <c r="AJ147" s="177">
        <f>+AF147-'CE_Ministeriale comparato'!J146</f>
        <v>0</v>
      </c>
      <c r="AK147" s="177">
        <f>+AG147-'CE_Ministeriale comparato'!K146</f>
        <v>0</v>
      </c>
      <c r="AL147" s="177">
        <f>+AH147-'CE_Ministeriale comparato'!L146</f>
        <v>0</v>
      </c>
    </row>
    <row r="148" spans="3:38" x14ac:dyDescent="0.25">
      <c r="C148" s="161">
        <v>1129739.0900000001</v>
      </c>
      <c r="D148" s="20">
        <v>641138.74</v>
      </c>
      <c r="E148" s="175">
        <f>+'CE-118'!C155</f>
        <v>1129739.0900000001</v>
      </c>
      <c r="F148" s="175">
        <f>+'CE-118'!D155</f>
        <v>641138.74</v>
      </c>
      <c r="G148" s="176">
        <f t="shared" si="4"/>
        <v>0</v>
      </c>
      <c r="H148" s="176">
        <f t="shared" si="5"/>
        <v>0</v>
      </c>
      <c r="S148" s="177">
        <f>+O148-'CE_Ministeriale comparato'!H146</f>
        <v>0</v>
      </c>
      <c r="T148" s="177">
        <f>+P148-'CE_Ministeriale comparato'!I146</f>
        <v>0</v>
      </c>
      <c r="U148" s="177">
        <f>+Q148-'CE_Ministeriale comparato'!J146</f>
        <v>0</v>
      </c>
      <c r="V148" s="177">
        <f>+R148-'CE_Ministeriale comparato'!K146</f>
        <v>0</v>
      </c>
      <c r="W148" s="177">
        <f>+S148-'CE_Ministeriale comparato'!L146</f>
        <v>0</v>
      </c>
      <c r="AH148" s="177">
        <f>+AD148-'CE_Ministeriale comparato'!H147</f>
        <v>0</v>
      </c>
      <c r="AI148" s="177">
        <f>+AE148-'CE_Ministeriale comparato'!I147</f>
        <v>0</v>
      </c>
      <c r="AJ148" s="177">
        <f>+AF148-'CE_Ministeriale comparato'!J147</f>
        <v>0</v>
      </c>
      <c r="AK148" s="177">
        <f>+AG148-'CE_Ministeriale comparato'!K147</f>
        <v>0</v>
      </c>
      <c r="AL148" s="177">
        <f>+AH148-'CE_Ministeriale comparato'!L147</f>
        <v>0</v>
      </c>
    </row>
    <row r="149" spans="3:38" x14ac:dyDescent="0.25">
      <c r="C149" s="161">
        <v>4001662.65</v>
      </c>
      <c r="D149" s="20">
        <v>6134391.7999999998</v>
      </c>
      <c r="E149" s="175">
        <f>+'CE-118'!C156</f>
        <v>4001662.65</v>
      </c>
      <c r="F149" s="175">
        <f>+'CE-118'!D156</f>
        <v>6134391.7999999998</v>
      </c>
      <c r="G149" s="176">
        <f t="shared" si="4"/>
        <v>0</v>
      </c>
      <c r="H149" s="176">
        <f t="shared" si="5"/>
        <v>0</v>
      </c>
      <c r="S149" s="177">
        <f>+O149-'CE_Ministeriale comparato'!H147</f>
        <v>0</v>
      </c>
      <c r="T149" s="177">
        <f>+P149-'CE_Ministeriale comparato'!I147</f>
        <v>0</v>
      </c>
      <c r="U149" s="177">
        <f>+Q149-'CE_Ministeriale comparato'!J147</f>
        <v>0</v>
      </c>
      <c r="V149" s="177">
        <f>+R149-'CE_Ministeriale comparato'!K147</f>
        <v>0</v>
      </c>
      <c r="W149" s="177">
        <f>+S149-'CE_Ministeriale comparato'!L147</f>
        <v>0</v>
      </c>
      <c r="AH149" s="177">
        <f>+AD149-'CE_Ministeriale comparato'!H148</f>
        <v>0</v>
      </c>
      <c r="AI149" s="177">
        <f>+AE149-'CE_Ministeriale comparato'!I148</f>
        <v>0</v>
      </c>
      <c r="AJ149" s="177">
        <f>+AF149-'CE_Ministeriale comparato'!J148</f>
        <v>0</v>
      </c>
      <c r="AK149" s="177">
        <f>+AG149-'CE_Ministeriale comparato'!K148</f>
        <v>0</v>
      </c>
      <c r="AL149" s="177">
        <f>+AH149-'CE_Ministeriale comparato'!L148</f>
        <v>0</v>
      </c>
    </row>
    <row r="150" spans="3:38" x14ac:dyDescent="0.25">
      <c r="C150" s="161">
        <v>650397052.61999965</v>
      </c>
      <c r="D150" s="20">
        <v>651611193.30999959</v>
      </c>
      <c r="E150" s="175">
        <f>+'CE-118'!C157</f>
        <v>650397052.61999965</v>
      </c>
      <c r="F150" s="175">
        <f>+'CE-118'!D157</f>
        <v>651611193.30999959</v>
      </c>
      <c r="G150" s="176">
        <f t="shared" si="4"/>
        <v>0</v>
      </c>
      <c r="H150" s="176">
        <f t="shared" si="5"/>
        <v>0</v>
      </c>
      <c r="S150" s="177">
        <f>+O150-'CE_Ministeriale comparato'!H148</f>
        <v>0</v>
      </c>
      <c r="T150" s="177">
        <f>+P150-'CE_Ministeriale comparato'!I148</f>
        <v>0</v>
      </c>
      <c r="U150" s="177">
        <f>+Q150-'CE_Ministeriale comparato'!J148</f>
        <v>0</v>
      </c>
      <c r="V150" s="177">
        <f>+R150-'CE_Ministeriale comparato'!K148</f>
        <v>0</v>
      </c>
      <c r="W150" s="177">
        <f>+S150-'CE_Ministeriale comparato'!L148</f>
        <v>0</v>
      </c>
      <c r="AH150" s="177">
        <f>+AD150-'CE_Ministeriale comparato'!H149</f>
        <v>0</v>
      </c>
      <c r="AI150" s="177">
        <f>+AE150-'CE_Ministeriale comparato'!I149</f>
        <v>0</v>
      </c>
      <c r="AJ150" s="177">
        <f>+AF150-'CE_Ministeriale comparato'!J149</f>
        <v>0</v>
      </c>
      <c r="AK150" s="177">
        <f>+AG150-'CE_Ministeriale comparato'!K149</f>
        <v>0</v>
      </c>
      <c r="AL150" s="177">
        <f>+AH150-'CE_Ministeriale comparato'!L149</f>
        <v>0</v>
      </c>
    </row>
    <row r="151" spans="3:38" x14ac:dyDescent="0.25">
      <c r="C151" s="161">
        <v>90450014.939999998</v>
      </c>
      <c r="D151" s="20">
        <v>89258079.99000001</v>
      </c>
      <c r="E151" s="175">
        <f>+'CE-118'!C158</f>
        <v>90450014.939999998</v>
      </c>
      <c r="F151" s="175">
        <f>+'CE-118'!D158</f>
        <v>89258079.99000001</v>
      </c>
      <c r="G151" s="176">
        <f t="shared" si="4"/>
        <v>0</v>
      </c>
      <c r="H151" s="176">
        <f t="shared" si="5"/>
        <v>0</v>
      </c>
      <c r="S151" s="177">
        <f>+O151-'CE_Ministeriale comparato'!H149</f>
        <v>0</v>
      </c>
      <c r="T151" s="177">
        <f>+P151-'CE_Ministeriale comparato'!I149</f>
        <v>0</v>
      </c>
      <c r="U151" s="177">
        <f>+Q151-'CE_Ministeriale comparato'!J149</f>
        <v>0</v>
      </c>
      <c r="V151" s="177">
        <f>+R151-'CE_Ministeriale comparato'!K149</f>
        <v>0</v>
      </c>
      <c r="W151" s="177">
        <f>+S151-'CE_Ministeriale comparato'!L149</f>
        <v>0</v>
      </c>
      <c r="AH151" s="177">
        <f>+AD151-'CE_Ministeriale comparato'!H150</f>
        <v>0</v>
      </c>
      <c r="AI151" s="177">
        <f>+AE151-'CE_Ministeriale comparato'!I150</f>
        <v>0</v>
      </c>
      <c r="AJ151" s="177">
        <f>+AF151-'CE_Ministeriale comparato'!J150</f>
        <v>0</v>
      </c>
      <c r="AK151" s="177">
        <f>+AG151-'CE_Ministeriale comparato'!K150</f>
        <v>0</v>
      </c>
      <c r="AL151" s="177">
        <f>+AH151-'CE_Ministeriale comparato'!L150</f>
        <v>0</v>
      </c>
    </row>
    <row r="152" spans="3:38" x14ac:dyDescent="0.25">
      <c r="C152" s="161">
        <v>89084442.230000004</v>
      </c>
      <c r="D152" s="20">
        <v>88003697.99000001</v>
      </c>
      <c r="E152" s="175">
        <f>+'CE-118'!C159</f>
        <v>89084442.230000004</v>
      </c>
      <c r="F152" s="175">
        <f>+'CE-118'!D159</f>
        <v>88003697.99000001</v>
      </c>
      <c r="G152" s="176">
        <f t="shared" si="4"/>
        <v>0</v>
      </c>
      <c r="H152" s="176">
        <f t="shared" si="5"/>
        <v>0</v>
      </c>
      <c r="S152" s="177">
        <f>+O152-'CE_Ministeriale comparato'!H150</f>
        <v>0</v>
      </c>
      <c r="T152" s="177">
        <f>+P152-'CE_Ministeriale comparato'!I150</f>
        <v>0</v>
      </c>
      <c r="U152" s="177">
        <f>+Q152-'CE_Ministeriale comparato'!J150</f>
        <v>0</v>
      </c>
      <c r="V152" s="177">
        <f>+R152-'CE_Ministeriale comparato'!K150</f>
        <v>0</v>
      </c>
      <c r="W152" s="177">
        <f>+S152-'CE_Ministeriale comparato'!L150</f>
        <v>0</v>
      </c>
      <c r="AH152" s="177">
        <f>+AD152-'CE_Ministeriale comparato'!H151</f>
        <v>0</v>
      </c>
      <c r="AI152" s="177">
        <f>+AE152-'CE_Ministeriale comparato'!I151</f>
        <v>0</v>
      </c>
      <c r="AJ152" s="177">
        <f>+AF152-'CE_Ministeriale comparato'!J151</f>
        <v>0</v>
      </c>
      <c r="AK152" s="177">
        <f>+AG152-'CE_Ministeriale comparato'!K151</f>
        <v>0</v>
      </c>
      <c r="AL152" s="177">
        <f>+AH152-'CE_Ministeriale comparato'!L151</f>
        <v>0</v>
      </c>
    </row>
    <row r="153" spans="3:38" x14ac:dyDescent="0.25">
      <c r="C153" s="161">
        <v>41262963.829999998</v>
      </c>
      <c r="D153" s="20">
        <v>41311721.040000007</v>
      </c>
      <c r="E153" s="175">
        <f>+'CE-118'!C160</f>
        <v>41262963.829999998</v>
      </c>
      <c r="F153" s="175">
        <f>+'CE-118'!D160</f>
        <v>41311721.040000007</v>
      </c>
      <c r="G153" s="176">
        <f t="shared" si="4"/>
        <v>0</v>
      </c>
      <c r="H153" s="176">
        <f t="shared" si="5"/>
        <v>0</v>
      </c>
      <c r="S153" s="177">
        <f>+O153-'CE_Ministeriale comparato'!H151</f>
        <v>0</v>
      </c>
      <c r="T153" s="177">
        <f>+P153-'CE_Ministeriale comparato'!I151</f>
        <v>0</v>
      </c>
      <c r="U153" s="177">
        <f>+Q153-'CE_Ministeriale comparato'!J151</f>
        <v>0</v>
      </c>
      <c r="V153" s="177">
        <f>+R153-'CE_Ministeriale comparato'!K151</f>
        <v>0</v>
      </c>
      <c r="W153" s="177">
        <f>+S153-'CE_Ministeriale comparato'!L151</f>
        <v>0</v>
      </c>
      <c r="AH153" s="177">
        <f>+AD153-'CE_Ministeriale comparato'!H152</f>
        <v>0</v>
      </c>
      <c r="AI153" s="177">
        <f>+AE153-'CE_Ministeriale comparato'!I152</f>
        <v>0</v>
      </c>
      <c r="AJ153" s="177">
        <f>+AF153-'CE_Ministeriale comparato'!J152</f>
        <v>0</v>
      </c>
      <c r="AK153" s="177">
        <f>+AG153-'CE_Ministeriale comparato'!K152</f>
        <v>0</v>
      </c>
      <c r="AL153" s="177">
        <f>+AH153-'CE_Ministeriale comparato'!L152</f>
        <v>0</v>
      </c>
    </row>
    <row r="154" spans="3:38" x14ac:dyDescent="0.25">
      <c r="C154" s="161">
        <v>40243007.079999998</v>
      </c>
      <c r="D154" s="20">
        <v>40731233.700000003</v>
      </c>
      <c r="E154" s="175">
        <f>+'CE-118'!C161</f>
        <v>40243007.079999998</v>
      </c>
      <c r="F154" s="175">
        <f>+'CE-118'!D161</f>
        <v>40731233.700000003</v>
      </c>
      <c r="G154" s="176">
        <f t="shared" si="4"/>
        <v>0</v>
      </c>
      <c r="H154" s="176">
        <f t="shared" si="5"/>
        <v>0</v>
      </c>
      <c r="S154" s="177">
        <f>+O154-'CE_Ministeriale comparato'!H152</f>
        <v>0</v>
      </c>
      <c r="T154" s="177">
        <f>+P154-'CE_Ministeriale comparato'!I152</f>
        <v>0</v>
      </c>
      <c r="U154" s="177">
        <f>+Q154-'CE_Ministeriale comparato'!J152</f>
        <v>0</v>
      </c>
      <c r="V154" s="177">
        <f>+R154-'CE_Ministeriale comparato'!K152</f>
        <v>0</v>
      </c>
      <c r="W154" s="177">
        <f>+S154-'CE_Ministeriale comparato'!L152</f>
        <v>0</v>
      </c>
      <c r="AH154" s="177">
        <f>+AD154-'CE_Ministeriale comparato'!H153</f>
        <v>0</v>
      </c>
      <c r="AI154" s="177">
        <f>+AE154-'CE_Ministeriale comparato'!I153</f>
        <v>0</v>
      </c>
      <c r="AJ154" s="177">
        <f>+AF154-'CE_Ministeriale comparato'!J153</f>
        <v>0</v>
      </c>
      <c r="AK154" s="177">
        <f>+AG154-'CE_Ministeriale comparato'!K153</f>
        <v>0</v>
      </c>
      <c r="AL154" s="177">
        <f>+AH154-'CE_Ministeriale comparato'!L153</f>
        <v>0</v>
      </c>
    </row>
    <row r="155" spans="3:38" x14ac:dyDescent="0.25">
      <c r="C155" s="161">
        <v>234458.96</v>
      </c>
      <c r="D155" s="20">
        <v>180685.03</v>
      </c>
      <c r="E155" s="175">
        <f>+'CE-118'!C162</f>
        <v>234458.96</v>
      </c>
      <c r="F155" s="175">
        <f>+'CE-118'!D162</f>
        <v>180685.03</v>
      </c>
      <c r="G155" s="176">
        <f t="shared" si="4"/>
        <v>0</v>
      </c>
      <c r="H155" s="176">
        <f t="shared" si="5"/>
        <v>0</v>
      </c>
      <c r="S155" s="177">
        <f>+O155-'CE_Ministeriale comparato'!H153</f>
        <v>0</v>
      </c>
      <c r="T155" s="177">
        <f>+P155-'CE_Ministeriale comparato'!I153</f>
        <v>0</v>
      </c>
      <c r="U155" s="177">
        <f>+Q155-'CE_Ministeriale comparato'!J153</f>
        <v>0</v>
      </c>
      <c r="V155" s="177">
        <f>+R155-'CE_Ministeriale comparato'!K153</f>
        <v>0</v>
      </c>
      <c r="W155" s="177">
        <f>+S155-'CE_Ministeriale comparato'!L153</f>
        <v>0</v>
      </c>
      <c r="AH155" s="177">
        <f>+AD155-'CE_Ministeriale comparato'!H154</f>
        <v>0</v>
      </c>
      <c r="AI155" s="177">
        <f>+AE155-'CE_Ministeriale comparato'!I154</f>
        <v>0</v>
      </c>
      <c r="AJ155" s="177">
        <f>+AF155-'CE_Ministeriale comparato'!J154</f>
        <v>0</v>
      </c>
      <c r="AK155" s="177">
        <f>+AG155-'CE_Ministeriale comparato'!K154</f>
        <v>0</v>
      </c>
      <c r="AL155" s="177">
        <f>+AH155-'CE_Ministeriale comparato'!L154</f>
        <v>0</v>
      </c>
    </row>
    <row r="156" spans="3:38" x14ac:dyDescent="0.25">
      <c r="C156" s="161">
        <v>322904.28999999998</v>
      </c>
      <c r="D156" s="20">
        <v>399802.31</v>
      </c>
      <c r="E156" s="175">
        <f>+'CE-118'!C163</f>
        <v>322904.28999999998</v>
      </c>
      <c r="F156" s="175">
        <f>+'CE-118'!D163</f>
        <v>399802.31</v>
      </c>
      <c r="G156" s="176">
        <f t="shared" si="4"/>
        <v>0</v>
      </c>
      <c r="H156" s="176">
        <f t="shared" si="5"/>
        <v>0</v>
      </c>
      <c r="S156" s="177">
        <f>+O156-'CE_Ministeriale comparato'!H154</f>
        <v>0</v>
      </c>
      <c r="T156" s="177">
        <f>+P156-'CE_Ministeriale comparato'!I154</f>
        <v>0</v>
      </c>
      <c r="U156" s="177">
        <f>+Q156-'CE_Ministeriale comparato'!J154</f>
        <v>0</v>
      </c>
      <c r="V156" s="177">
        <f>+R156-'CE_Ministeriale comparato'!K154</f>
        <v>0</v>
      </c>
      <c r="W156" s="177">
        <f>+S156-'CE_Ministeriale comparato'!L154</f>
        <v>0</v>
      </c>
      <c r="AH156" s="177">
        <f>+AD156-'CE_Ministeriale comparato'!H155</f>
        <v>0</v>
      </c>
      <c r="AI156" s="177">
        <f>+AE156-'CE_Ministeriale comparato'!I155</f>
        <v>0</v>
      </c>
      <c r="AJ156" s="177">
        <f>+AF156-'CE_Ministeriale comparato'!J155</f>
        <v>0</v>
      </c>
      <c r="AK156" s="177">
        <f>+AG156-'CE_Ministeriale comparato'!K155</f>
        <v>0</v>
      </c>
      <c r="AL156" s="177">
        <f>+AH156-'CE_Ministeriale comparato'!L155</f>
        <v>0</v>
      </c>
    </row>
    <row r="157" spans="3:38" x14ac:dyDescent="0.25">
      <c r="C157" s="161">
        <v>462593.5</v>
      </c>
      <c r="D157" s="20">
        <v>0</v>
      </c>
      <c r="E157" s="175">
        <f>+'CE-118'!C164</f>
        <v>462593.5</v>
      </c>
      <c r="F157" s="175">
        <f>+'CE-118'!D164</f>
        <v>0</v>
      </c>
      <c r="G157" s="176">
        <f t="shared" si="4"/>
        <v>0</v>
      </c>
      <c r="H157" s="176">
        <f t="shared" si="5"/>
        <v>0</v>
      </c>
      <c r="S157" s="177">
        <f>+O157-'CE_Ministeriale comparato'!H155</f>
        <v>0</v>
      </c>
      <c r="T157" s="177">
        <f>+P157-'CE_Ministeriale comparato'!I155</f>
        <v>0</v>
      </c>
      <c r="U157" s="177">
        <f>+Q157-'CE_Ministeriale comparato'!J155</f>
        <v>0</v>
      </c>
      <c r="V157" s="177">
        <f>+R157-'CE_Ministeriale comparato'!K155</f>
        <v>0</v>
      </c>
      <c r="W157" s="177">
        <f>+S157-'CE_Ministeriale comparato'!L155</f>
        <v>0</v>
      </c>
      <c r="AH157" s="177">
        <f>+AD157-'CE_Ministeriale comparato'!H156</f>
        <v>0</v>
      </c>
      <c r="AI157" s="177">
        <f>+AE157-'CE_Ministeriale comparato'!I156</f>
        <v>0</v>
      </c>
      <c r="AJ157" s="177">
        <f>+AF157-'CE_Ministeriale comparato'!J156</f>
        <v>0</v>
      </c>
      <c r="AK157" s="177">
        <f>+AG157-'CE_Ministeriale comparato'!K156</f>
        <v>0</v>
      </c>
      <c r="AL157" s="177">
        <f>+AH157-'CE_Ministeriale comparato'!L156</f>
        <v>0</v>
      </c>
    </row>
    <row r="158" spans="3:38" x14ac:dyDescent="0.25">
      <c r="C158" s="161">
        <v>0</v>
      </c>
      <c r="D158" s="20">
        <v>0</v>
      </c>
      <c r="E158" s="175">
        <f>+'CE-118'!C165</f>
        <v>0</v>
      </c>
      <c r="F158" s="175">
        <f>+'CE-118'!D165</f>
        <v>0</v>
      </c>
      <c r="G158" s="176">
        <f t="shared" si="4"/>
        <v>0</v>
      </c>
      <c r="H158" s="176">
        <f t="shared" si="5"/>
        <v>0</v>
      </c>
      <c r="S158" s="177">
        <f>+O158-'CE_Ministeriale comparato'!H156</f>
        <v>0</v>
      </c>
      <c r="T158" s="177">
        <f>+P158-'CE_Ministeriale comparato'!I156</f>
        <v>0</v>
      </c>
      <c r="U158" s="177">
        <f>+Q158-'CE_Ministeriale comparato'!J156</f>
        <v>0</v>
      </c>
      <c r="V158" s="177">
        <f>+R158-'CE_Ministeriale comparato'!K156</f>
        <v>0</v>
      </c>
      <c r="W158" s="177">
        <f>+S158-'CE_Ministeriale comparato'!L156</f>
        <v>0</v>
      </c>
      <c r="AH158" s="177">
        <f>+AD158-'CE_Ministeriale comparato'!H157</f>
        <v>0</v>
      </c>
      <c r="AI158" s="177">
        <f>+AE158-'CE_Ministeriale comparato'!I157</f>
        <v>0</v>
      </c>
      <c r="AJ158" s="177">
        <f>+AF158-'CE_Ministeriale comparato'!J157</f>
        <v>0</v>
      </c>
      <c r="AK158" s="177">
        <f>+AG158-'CE_Ministeriale comparato'!K157</f>
        <v>0</v>
      </c>
      <c r="AL158" s="177">
        <f>+AH158-'CE_Ministeriale comparato'!L157</f>
        <v>0</v>
      </c>
    </row>
    <row r="159" spans="3:38" x14ac:dyDescent="0.25">
      <c r="C159" s="161">
        <v>0</v>
      </c>
      <c r="D159" s="20">
        <v>0</v>
      </c>
      <c r="E159" s="175">
        <f>+'CE-118'!C166</f>
        <v>0</v>
      </c>
      <c r="F159" s="175">
        <f>+'CE-118'!D166</f>
        <v>0</v>
      </c>
      <c r="G159" s="176">
        <f t="shared" si="4"/>
        <v>0</v>
      </c>
      <c r="H159" s="176">
        <f t="shared" si="5"/>
        <v>0</v>
      </c>
      <c r="S159" s="177">
        <f>+O159-'CE_Ministeriale comparato'!H157</f>
        <v>0</v>
      </c>
      <c r="T159" s="177">
        <f>+P159-'CE_Ministeriale comparato'!I157</f>
        <v>0</v>
      </c>
      <c r="U159" s="177">
        <f>+Q159-'CE_Ministeriale comparato'!J157</f>
        <v>0</v>
      </c>
      <c r="V159" s="177">
        <f>+R159-'CE_Ministeriale comparato'!K157</f>
        <v>0</v>
      </c>
      <c r="W159" s="177">
        <f>+S159-'CE_Ministeriale comparato'!L157</f>
        <v>0</v>
      </c>
      <c r="AH159" s="177">
        <f>+AD159-'CE_Ministeriale comparato'!H158</f>
        <v>0</v>
      </c>
      <c r="AI159" s="177">
        <f>+AE159-'CE_Ministeriale comparato'!I158</f>
        <v>0</v>
      </c>
      <c r="AJ159" s="177">
        <f>+AF159-'CE_Ministeriale comparato'!J158</f>
        <v>0</v>
      </c>
      <c r="AK159" s="177">
        <f>+AG159-'CE_Ministeriale comparato'!K158</f>
        <v>0</v>
      </c>
      <c r="AL159" s="177">
        <f>+AH159-'CE_Ministeriale comparato'!L158</f>
        <v>0</v>
      </c>
    </row>
    <row r="160" spans="3:38" x14ac:dyDescent="0.25">
      <c r="C160" s="161">
        <v>462593.5</v>
      </c>
      <c r="D160" s="20">
        <v>0</v>
      </c>
      <c r="E160" s="175">
        <f>+'CE-118'!C167</f>
        <v>462593.5</v>
      </c>
      <c r="F160" s="175">
        <f>+'CE-118'!D167</f>
        <v>0</v>
      </c>
      <c r="G160" s="176">
        <f t="shared" si="4"/>
        <v>0</v>
      </c>
      <c r="H160" s="176">
        <f t="shared" si="5"/>
        <v>0</v>
      </c>
      <c r="S160" s="177">
        <f>+O160-'CE_Ministeriale comparato'!H158</f>
        <v>0</v>
      </c>
      <c r="T160" s="177">
        <f>+P160-'CE_Ministeriale comparato'!I158</f>
        <v>0</v>
      </c>
      <c r="U160" s="177">
        <f>+Q160-'CE_Ministeriale comparato'!J158</f>
        <v>0</v>
      </c>
      <c r="V160" s="177">
        <f>+R160-'CE_Ministeriale comparato'!K158</f>
        <v>0</v>
      </c>
      <c r="W160" s="177">
        <f>+S160-'CE_Ministeriale comparato'!L158</f>
        <v>0</v>
      </c>
      <c r="AH160" s="177">
        <f>+AD160-'CE_Ministeriale comparato'!H159</f>
        <v>0</v>
      </c>
      <c r="AI160" s="177">
        <f>+AE160-'CE_Ministeriale comparato'!I159</f>
        <v>0</v>
      </c>
      <c r="AJ160" s="177">
        <f>+AF160-'CE_Ministeriale comparato'!J159</f>
        <v>0</v>
      </c>
      <c r="AK160" s="177">
        <f>+AG160-'CE_Ministeriale comparato'!K159</f>
        <v>0</v>
      </c>
      <c r="AL160" s="177">
        <f>+AH160-'CE_Ministeriale comparato'!L159</f>
        <v>0</v>
      </c>
    </row>
    <row r="161" spans="3:38" x14ac:dyDescent="0.25">
      <c r="C161" s="161">
        <v>0</v>
      </c>
      <c r="D161" s="20">
        <v>0</v>
      </c>
      <c r="E161" s="175">
        <f>+'CE-118'!C168</f>
        <v>0</v>
      </c>
      <c r="F161" s="175">
        <f>+'CE-118'!D168</f>
        <v>0</v>
      </c>
      <c r="G161" s="176">
        <f t="shared" si="4"/>
        <v>0</v>
      </c>
      <c r="H161" s="176">
        <f t="shared" si="5"/>
        <v>0</v>
      </c>
      <c r="S161" s="177">
        <f>+O161-'CE_Ministeriale comparato'!H159</f>
        <v>0</v>
      </c>
      <c r="T161" s="177">
        <f>+P161-'CE_Ministeriale comparato'!I159</f>
        <v>0</v>
      </c>
      <c r="U161" s="177">
        <f>+Q161-'CE_Ministeriale comparato'!J159</f>
        <v>0</v>
      </c>
      <c r="V161" s="177">
        <f>+R161-'CE_Ministeriale comparato'!K159</f>
        <v>0</v>
      </c>
      <c r="W161" s="177">
        <f>+S161-'CE_Ministeriale comparato'!L159</f>
        <v>0</v>
      </c>
      <c r="AH161" s="177">
        <f>+AD161-'CE_Ministeriale comparato'!H160</f>
        <v>0</v>
      </c>
      <c r="AI161" s="177">
        <f>+AE161-'CE_Ministeriale comparato'!I160</f>
        <v>0</v>
      </c>
      <c r="AJ161" s="177">
        <f>+AF161-'CE_Ministeriale comparato'!J160</f>
        <v>0</v>
      </c>
      <c r="AK161" s="177">
        <f>+AG161-'CE_Ministeriale comparato'!K160</f>
        <v>0</v>
      </c>
      <c r="AL161" s="177">
        <f>+AH161-'CE_Ministeriale comparato'!L160</f>
        <v>0</v>
      </c>
    </row>
    <row r="162" spans="3:38" x14ac:dyDescent="0.25">
      <c r="C162" s="161">
        <v>0</v>
      </c>
      <c r="D162" s="20">
        <v>0</v>
      </c>
      <c r="E162" s="175">
        <f>+'CE-118'!C169</f>
        <v>0</v>
      </c>
      <c r="F162" s="175">
        <f>+'CE-118'!D169</f>
        <v>0</v>
      </c>
      <c r="G162" s="176">
        <f t="shared" si="4"/>
        <v>0</v>
      </c>
      <c r="H162" s="176">
        <f t="shared" si="5"/>
        <v>0</v>
      </c>
      <c r="S162" s="177">
        <f>+O162-'CE_Ministeriale comparato'!H160</f>
        <v>0</v>
      </c>
      <c r="T162" s="177">
        <f>+P162-'CE_Ministeriale comparato'!I160</f>
        <v>0</v>
      </c>
      <c r="U162" s="177">
        <f>+Q162-'CE_Ministeriale comparato'!J160</f>
        <v>0</v>
      </c>
      <c r="V162" s="177">
        <f>+R162-'CE_Ministeriale comparato'!K160</f>
        <v>0</v>
      </c>
      <c r="W162" s="177">
        <f>+S162-'CE_Ministeriale comparato'!L160</f>
        <v>0</v>
      </c>
      <c r="AH162" s="177">
        <f>+AD162-'CE_Ministeriale comparato'!H161</f>
        <v>0</v>
      </c>
      <c r="AI162" s="177">
        <f>+AE162-'CE_Ministeriale comparato'!I161</f>
        <v>0</v>
      </c>
      <c r="AJ162" s="177">
        <f>+AF162-'CE_Ministeriale comparato'!J161</f>
        <v>0</v>
      </c>
      <c r="AK162" s="177">
        <f>+AG162-'CE_Ministeriale comparato'!K161</f>
        <v>0</v>
      </c>
      <c r="AL162" s="177">
        <f>+AH162-'CE_Ministeriale comparato'!L161</f>
        <v>0</v>
      </c>
    </row>
    <row r="163" spans="3:38" x14ac:dyDescent="0.25">
      <c r="C163" s="161">
        <v>0</v>
      </c>
      <c r="D163" s="20">
        <v>0</v>
      </c>
      <c r="E163" s="175">
        <f>+'CE-118'!C170</f>
        <v>0</v>
      </c>
      <c r="F163" s="175">
        <f>+'CE-118'!D170</f>
        <v>0</v>
      </c>
      <c r="G163" s="176">
        <f t="shared" si="4"/>
        <v>0</v>
      </c>
      <c r="H163" s="176">
        <f t="shared" si="5"/>
        <v>0</v>
      </c>
      <c r="S163" s="177">
        <f>+O163-'CE_Ministeriale comparato'!H161</f>
        <v>0</v>
      </c>
      <c r="T163" s="177">
        <f>+P163-'CE_Ministeriale comparato'!I161</f>
        <v>0</v>
      </c>
      <c r="U163" s="177">
        <f>+Q163-'CE_Ministeriale comparato'!J161</f>
        <v>0</v>
      </c>
      <c r="V163" s="177">
        <f>+R163-'CE_Ministeriale comparato'!K161</f>
        <v>0</v>
      </c>
      <c r="W163" s="177">
        <f>+S163-'CE_Ministeriale comparato'!L161</f>
        <v>0</v>
      </c>
      <c r="AH163" s="177">
        <f>+AD163-'CE_Ministeriale comparato'!H162</f>
        <v>0</v>
      </c>
      <c r="AI163" s="177">
        <f>+AE163-'CE_Ministeriale comparato'!I162</f>
        <v>0</v>
      </c>
      <c r="AJ163" s="177">
        <f>+AF163-'CE_Ministeriale comparato'!J162</f>
        <v>0</v>
      </c>
      <c r="AK163" s="177">
        <f>+AG163-'CE_Ministeriale comparato'!K162</f>
        <v>0</v>
      </c>
      <c r="AL163" s="177">
        <f>+AH163-'CE_Ministeriale comparato'!L162</f>
        <v>0</v>
      </c>
    </row>
    <row r="164" spans="3:38" x14ac:dyDescent="0.25">
      <c r="C164" s="161">
        <v>0</v>
      </c>
      <c r="D164" s="20">
        <v>0</v>
      </c>
      <c r="E164" s="175">
        <f>+'CE-118'!C171</f>
        <v>0</v>
      </c>
      <c r="F164" s="175">
        <f>+'CE-118'!D171</f>
        <v>0</v>
      </c>
      <c r="G164" s="176">
        <f t="shared" si="4"/>
        <v>0</v>
      </c>
      <c r="H164" s="176">
        <f t="shared" si="5"/>
        <v>0</v>
      </c>
      <c r="S164" s="177">
        <f>+O164-'CE_Ministeriale comparato'!H162</f>
        <v>0</v>
      </c>
      <c r="T164" s="177">
        <f>+P164-'CE_Ministeriale comparato'!I162</f>
        <v>0</v>
      </c>
      <c r="U164" s="177">
        <f>+Q164-'CE_Ministeriale comparato'!J162</f>
        <v>0</v>
      </c>
      <c r="V164" s="177">
        <f>+R164-'CE_Ministeriale comparato'!K162</f>
        <v>0</v>
      </c>
      <c r="W164" s="177">
        <f>+S164-'CE_Ministeriale comparato'!L162</f>
        <v>0</v>
      </c>
      <c r="AH164" s="177">
        <f>+AD164-'CE_Ministeriale comparato'!H163</f>
        <v>0</v>
      </c>
      <c r="AI164" s="177">
        <f>+AE164-'CE_Ministeriale comparato'!I163</f>
        <v>0</v>
      </c>
      <c r="AJ164" s="177">
        <f>+AF164-'CE_Ministeriale comparato'!J163</f>
        <v>0</v>
      </c>
      <c r="AK164" s="177">
        <f>+AG164-'CE_Ministeriale comparato'!K163</f>
        <v>0</v>
      </c>
      <c r="AL164" s="177">
        <f>+AH164-'CE_Ministeriale comparato'!L163</f>
        <v>0</v>
      </c>
    </row>
    <row r="165" spans="3:38" x14ac:dyDescent="0.25">
      <c r="C165" s="161">
        <v>25384510.780000001</v>
      </c>
      <c r="D165" s="20">
        <v>28680071.109999999</v>
      </c>
      <c r="E165" s="175">
        <f>+'CE-118'!C172</f>
        <v>25384510.780000001</v>
      </c>
      <c r="F165" s="175">
        <f>+'CE-118'!D172</f>
        <v>28680071.109999999</v>
      </c>
      <c r="G165" s="176">
        <f t="shared" si="4"/>
        <v>0</v>
      </c>
      <c r="H165" s="176">
        <f t="shared" si="5"/>
        <v>0</v>
      </c>
      <c r="S165" s="177">
        <f>+O165-'CE_Ministeriale comparato'!H163</f>
        <v>0</v>
      </c>
      <c r="T165" s="177">
        <f>+P165-'CE_Ministeriale comparato'!I163</f>
        <v>0</v>
      </c>
      <c r="U165" s="177">
        <f>+Q165-'CE_Ministeriale comparato'!J163</f>
        <v>0</v>
      </c>
      <c r="V165" s="177">
        <f>+R165-'CE_Ministeriale comparato'!K163</f>
        <v>0</v>
      </c>
      <c r="W165" s="177">
        <f>+S165-'CE_Ministeriale comparato'!L163</f>
        <v>0</v>
      </c>
      <c r="AH165" s="177">
        <f>+AD165-'CE_Ministeriale comparato'!H164</f>
        <v>0</v>
      </c>
      <c r="AI165" s="177">
        <f>+AE165-'CE_Ministeriale comparato'!I164</f>
        <v>0</v>
      </c>
      <c r="AJ165" s="177">
        <f>+AF165-'CE_Ministeriale comparato'!J164</f>
        <v>0</v>
      </c>
      <c r="AK165" s="177">
        <f>+AG165-'CE_Ministeriale comparato'!K164</f>
        <v>0</v>
      </c>
      <c r="AL165" s="177">
        <f>+AH165-'CE_Ministeriale comparato'!L164</f>
        <v>0</v>
      </c>
    </row>
    <row r="166" spans="3:38" x14ac:dyDescent="0.25">
      <c r="C166" s="161">
        <v>17824009.800000001</v>
      </c>
      <c r="D166" s="20">
        <v>19840699.030000001</v>
      </c>
      <c r="E166" s="175">
        <f>+'CE-118'!C173</f>
        <v>17824009.800000001</v>
      </c>
      <c r="F166" s="175">
        <f>+'CE-118'!D173</f>
        <v>19840699.030000001</v>
      </c>
      <c r="G166" s="176">
        <f t="shared" si="4"/>
        <v>0</v>
      </c>
      <c r="H166" s="176">
        <f t="shared" si="5"/>
        <v>0</v>
      </c>
      <c r="S166" s="177">
        <f>+O166-'CE_Ministeriale comparato'!H164</f>
        <v>0</v>
      </c>
      <c r="T166" s="177">
        <f>+P166-'CE_Ministeriale comparato'!I164</f>
        <v>0</v>
      </c>
      <c r="U166" s="177">
        <f>+Q166-'CE_Ministeriale comparato'!J164</f>
        <v>0</v>
      </c>
      <c r="V166" s="177">
        <f>+R166-'CE_Ministeriale comparato'!K164</f>
        <v>0</v>
      </c>
      <c r="W166" s="177">
        <f>+S166-'CE_Ministeriale comparato'!L164</f>
        <v>0</v>
      </c>
      <c r="AH166" s="177">
        <f>+AD166-'CE_Ministeriale comparato'!H165</f>
        <v>0</v>
      </c>
      <c r="AI166" s="177">
        <f>+AE166-'CE_Ministeriale comparato'!I165</f>
        <v>0</v>
      </c>
      <c r="AJ166" s="177">
        <f>+AF166-'CE_Ministeriale comparato'!J165</f>
        <v>0</v>
      </c>
      <c r="AK166" s="177">
        <f>+AG166-'CE_Ministeriale comparato'!K165</f>
        <v>0</v>
      </c>
      <c r="AL166" s="177">
        <f>+AH166-'CE_Ministeriale comparato'!L165</f>
        <v>0</v>
      </c>
    </row>
    <row r="167" spans="3:38" x14ac:dyDescent="0.25">
      <c r="C167" s="161">
        <v>3233071.67</v>
      </c>
      <c r="D167" s="20">
        <v>3800196.97</v>
      </c>
      <c r="E167" s="175">
        <f>+'CE-118'!C174</f>
        <v>3233071.67</v>
      </c>
      <c r="F167" s="175">
        <f>+'CE-118'!D174</f>
        <v>3800196.97</v>
      </c>
      <c r="G167" s="176">
        <f t="shared" si="4"/>
        <v>0</v>
      </c>
      <c r="H167" s="176">
        <f t="shared" si="5"/>
        <v>0</v>
      </c>
      <c r="S167" s="177">
        <f>+O167-'CE_Ministeriale comparato'!H165</f>
        <v>0</v>
      </c>
      <c r="T167" s="177">
        <f>+P167-'CE_Ministeriale comparato'!I165</f>
        <v>0</v>
      </c>
      <c r="U167" s="177">
        <f>+Q167-'CE_Ministeriale comparato'!J165</f>
        <v>0</v>
      </c>
      <c r="V167" s="177">
        <f>+R167-'CE_Ministeriale comparato'!K165</f>
        <v>0</v>
      </c>
      <c r="W167" s="177">
        <f>+S167-'CE_Ministeriale comparato'!L165</f>
        <v>0</v>
      </c>
      <c r="AH167" s="177">
        <f>+AD167-'CE_Ministeriale comparato'!H166</f>
        <v>0</v>
      </c>
      <c r="AI167" s="177">
        <f>+AE167-'CE_Ministeriale comparato'!I166</f>
        <v>0</v>
      </c>
      <c r="AJ167" s="177">
        <f>+AF167-'CE_Ministeriale comparato'!J166</f>
        <v>0</v>
      </c>
      <c r="AK167" s="177">
        <f>+AG167-'CE_Ministeriale comparato'!K166</f>
        <v>0</v>
      </c>
      <c r="AL167" s="177">
        <f>+AH167-'CE_Ministeriale comparato'!L166</f>
        <v>0</v>
      </c>
    </row>
    <row r="168" spans="3:38" x14ac:dyDescent="0.25">
      <c r="C168" s="161">
        <v>14590938.130000001</v>
      </c>
      <c r="D168" s="20">
        <v>16040502.060000001</v>
      </c>
      <c r="E168" s="175">
        <f>+'CE-118'!C175</f>
        <v>14590938.130000001</v>
      </c>
      <c r="F168" s="175">
        <f>+'CE-118'!D175</f>
        <v>16040502.060000001</v>
      </c>
      <c r="G168" s="176">
        <f t="shared" si="4"/>
        <v>0</v>
      </c>
      <c r="H168" s="176">
        <f t="shared" si="5"/>
        <v>0</v>
      </c>
      <c r="S168" s="177">
        <f>+O168-'CE_Ministeriale comparato'!H166</f>
        <v>0</v>
      </c>
      <c r="T168" s="177">
        <f>+P168-'CE_Ministeriale comparato'!I166</f>
        <v>0</v>
      </c>
      <c r="U168" s="177">
        <f>+Q168-'CE_Ministeriale comparato'!J166</f>
        <v>0</v>
      </c>
      <c r="V168" s="177">
        <f>+R168-'CE_Ministeriale comparato'!K166</f>
        <v>0</v>
      </c>
      <c r="W168" s="177">
        <f>+S168-'CE_Ministeriale comparato'!L166</f>
        <v>0</v>
      </c>
      <c r="AH168" s="177">
        <f>+AD168-'CE_Ministeriale comparato'!H167</f>
        <v>0</v>
      </c>
      <c r="AI168" s="177">
        <f>+AE168-'CE_Ministeriale comparato'!I167</f>
        <v>0</v>
      </c>
      <c r="AJ168" s="177">
        <f>+AF168-'CE_Ministeriale comparato'!J167</f>
        <v>0</v>
      </c>
      <c r="AK168" s="177">
        <f>+AG168-'CE_Ministeriale comparato'!K167</f>
        <v>0</v>
      </c>
      <c r="AL168" s="177">
        <f>+AH168-'CE_Ministeriale comparato'!L167</f>
        <v>0</v>
      </c>
    </row>
    <row r="169" spans="3:38" x14ac:dyDescent="0.25">
      <c r="C169" s="161">
        <v>2477949.2400000002</v>
      </c>
      <c r="D169" s="20">
        <v>2628546.66</v>
      </c>
      <c r="E169" s="175">
        <f>+'CE-118'!C176</f>
        <v>2477949.2400000002</v>
      </c>
      <c r="F169" s="175">
        <f>+'CE-118'!D176</f>
        <v>2628546.66</v>
      </c>
      <c r="G169" s="176">
        <f t="shared" si="4"/>
        <v>0</v>
      </c>
      <c r="H169" s="176">
        <f t="shared" si="5"/>
        <v>0</v>
      </c>
      <c r="S169" s="177">
        <f>+O169-'CE_Ministeriale comparato'!H167</f>
        <v>0</v>
      </c>
      <c r="T169" s="177">
        <f>+P169-'CE_Ministeriale comparato'!I167</f>
        <v>0</v>
      </c>
      <c r="U169" s="177">
        <f>+Q169-'CE_Ministeriale comparato'!J167</f>
        <v>0</v>
      </c>
      <c r="V169" s="177">
        <f>+R169-'CE_Ministeriale comparato'!K167</f>
        <v>0</v>
      </c>
      <c r="W169" s="177">
        <f>+S169-'CE_Ministeriale comparato'!L167</f>
        <v>0</v>
      </c>
      <c r="AH169" s="177">
        <f>+AD169-'CE_Ministeriale comparato'!H168</f>
        <v>0</v>
      </c>
      <c r="AI169" s="177">
        <f>+AE169-'CE_Ministeriale comparato'!I168</f>
        <v>0</v>
      </c>
      <c r="AJ169" s="177">
        <f>+AF169-'CE_Ministeriale comparato'!J168</f>
        <v>0</v>
      </c>
      <c r="AK169" s="177">
        <f>+AG169-'CE_Ministeriale comparato'!K168</f>
        <v>0</v>
      </c>
      <c r="AL169" s="177">
        <f>+AH169-'CE_Ministeriale comparato'!L168</f>
        <v>0</v>
      </c>
    </row>
    <row r="170" spans="3:38" x14ac:dyDescent="0.25">
      <c r="C170" s="161">
        <v>5082551.74</v>
      </c>
      <c r="D170" s="20">
        <v>6210825.4199999999</v>
      </c>
      <c r="E170" s="175">
        <f>+'CE-118'!C177</f>
        <v>5082551.74</v>
      </c>
      <c r="F170" s="175">
        <f>+'CE-118'!D177</f>
        <v>6210825.4199999999</v>
      </c>
      <c r="G170" s="176">
        <f t="shared" si="4"/>
        <v>0</v>
      </c>
      <c r="H170" s="176">
        <f t="shared" si="5"/>
        <v>0</v>
      </c>
      <c r="S170" s="177">
        <f>+O170-'CE_Ministeriale comparato'!H168</f>
        <v>0</v>
      </c>
      <c r="T170" s="177">
        <f>+P170-'CE_Ministeriale comparato'!I168</f>
        <v>0</v>
      </c>
      <c r="U170" s="177">
        <f>+Q170-'CE_Ministeriale comparato'!J168</f>
        <v>0</v>
      </c>
      <c r="V170" s="177">
        <f>+R170-'CE_Ministeriale comparato'!K168</f>
        <v>0</v>
      </c>
      <c r="W170" s="177">
        <f>+S170-'CE_Ministeriale comparato'!L168</f>
        <v>0</v>
      </c>
      <c r="AH170" s="177">
        <f>+AD170-'CE_Ministeriale comparato'!H169</f>
        <v>0</v>
      </c>
      <c r="AI170" s="177">
        <f>+AE170-'CE_Ministeriale comparato'!I169</f>
        <v>0</v>
      </c>
      <c r="AJ170" s="177">
        <f>+AF170-'CE_Ministeriale comparato'!J169</f>
        <v>0</v>
      </c>
      <c r="AK170" s="177">
        <f>+AG170-'CE_Ministeriale comparato'!K169</f>
        <v>0</v>
      </c>
      <c r="AL170" s="177">
        <f>+AH170-'CE_Ministeriale comparato'!L169</f>
        <v>0</v>
      </c>
    </row>
    <row r="171" spans="3:38" x14ac:dyDescent="0.25">
      <c r="C171" s="161">
        <v>289187.53000000003</v>
      </c>
      <c r="D171" s="20">
        <v>278892.75</v>
      </c>
      <c r="E171" s="175">
        <f>+'CE-118'!C178</f>
        <v>289187.53000000003</v>
      </c>
      <c r="F171" s="175">
        <f>+'CE-118'!D178</f>
        <v>278892.75</v>
      </c>
      <c r="G171" s="176">
        <f t="shared" si="4"/>
        <v>0</v>
      </c>
      <c r="H171" s="176">
        <f t="shared" si="5"/>
        <v>0</v>
      </c>
      <c r="S171" s="177">
        <f>+O171-'CE_Ministeriale comparato'!H169</f>
        <v>0</v>
      </c>
      <c r="T171" s="177">
        <f>+P171-'CE_Ministeriale comparato'!I169</f>
        <v>0</v>
      </c>
      <c r="U171" s="177">
        <f>+Q171-'CE_Ministeriale comparato'!J169</f>
        <v>0</v>
      </c>
      <c r="V171" s="177">
        <f>+R171-'CE_Ministeriale comparato'!K169</f>
        <v>0</v>
      </c>
      <c r="W171" s="177">
        <f>+S171-'CE_Ministeriale comparato'!L169</f>
        <v>0</v>
      </c>
      <c r="AH171" s="177">
        <f>+AD171-'CE_Ministeriale comparato'!H170</f>
        <v>0</v>
      </c>
      <c r="AI171" s="177">
        <f>+AE171-'CE_Ministeriale comparato'!I170</f>
        <v>0</v>
      </c>
      <c r="AJ171" s="177">
        <f>+AF171-'CE_Ministeriale comparato'!J170</f>
        <v>0</v>
      </c>
      <c r="AK171" s="177">
        <f>+AG171-'CE_Ministeriale comparato'!K170</f>
        <v>0</v>
      </c>
      <c r="AL171" s="177">
        <f>+AH171-'CE_Ministeriale comparato'!L170</f>
        <v>0</v>
      </c>
    </row>
    <row r="172" spans="3:38" x14ac:dyDescent="0.25">
      <c r="C172" s="161">
        <v>4184691.42</v>
      </c>
      <c r="D172" s="20">
        <v>3592790.1</v>
      </c>
      <c r="E172" s="175">
        <f>+'CE-118'!C179</f>
        <v>4184691.42</v>
      </c>
      <c r="F172" s="175">
        <f>+'CE-118'!D179</f>
        <v>3592790.1</v>
      </c>
      <c r="G172" s="176">
        <f t="shared" si="4"/>
        <v>0</v>
      </c>
      <c r="H172" s="176">
        <f t="shared" si="5"/>
        <v>0</v>
      </c>
      <c r="S172" s="177">
        <f>+O172-'CE_Ministeriale comparato'!H170</f>
        <v>0</v>
      </c>
      <c r="T172" s="177">
        <f>+P172-'CE_Ministeriale comparato'!I170</f>
        <v>0</v>
      </c>
      <c r="U172" s="177">
        <f>+Q172-'CE_Ministeriale comparato'!J170</f>
        <v>0</v>
      </c>
      <c r="V172" s="177">
        <f>+R172-'CE_Ministeriale comparato'!K170</f>
        <v>0</v>
      </c>
      <c r="W172" s="177">
        <f>+S172-'CE_Ministeriale comparato'!L170</f>
        <v>0</v>
      </c>
      <c r="AH172" s="177">
        <f>+AD172-'CE_Ministeriale comparato'!H171</f>
        <v>0</v>
      </c>
      <c r="AI172" s="177">
        <f>+AE172-'CE_Ministeriale comparato'!I171</f>
        <v>0</v>
      </c>
      <c r="AJ172" s="177">
        <f>+AF172-'CE_Ministeriale comparato'!J171</f>
        <v>0</v>
      </c>
      <c r="AK172" s="177">
        <f>+AG172-'CE_Ministeriale comparato'!K171</f>
        <v>0</v>
      </c>
      <c r="AL172" s="177">
        <f>+AH172-'CE_Ministeriale comparato'!L171</f>
        <v>0</v>
      </c>
    </row>
    <row r="173" spans="3:38" x14ac:dyDescent="0.25">
      <c r="C173" s="161">
        <v>20094.34</v>
      </c>
      <c r="D173" s="20">
        <v>22133.66</v>
      </c>
      <c r="E173" s="175">
        <f>+'CE-118'!C180</f>
        <v>20094.34</v>
      </c>
      <c r="F173" s="175">
        <f>+'CE-118'!D180</f>
        <v>22133.66</v>
      </c>
      <c r="G173" s="176">
        <f t="shared" si="4"/>
        <v>0</v>
      </c>
      <c r="H173" s="176">
        <f t="shared" si="5"/>
        <v>0</v>
      </c>
      <c r="S173" s="177">
        <f>+O173-'CE_Ministeriale comparato'!H171</f>
        <v>0</v>
      </c>
      <c r="T173" s="177">
        <f>+P173-'CE_Ministeriale comparato'!I171</f>
        <v>0</v>
      </c>
      <c r="U173" s="177">
        <f>+Q173-'CE_Ministeriale comparato'!J171</f>
        <v>0</v>
      </c>
      <c r="V173" s="177">
        <f>+R173-'CE_Ministeriale comparato'!K171</f>
        <v>0</v>
      </c>
      <c r="W173" s="177">
        <f>+S173-'CE_Ministeriale comparato'!L171</f>
        <v>0</v>
      </c>
      <c r="AH173" s="177">
        <f>+AD173-'CE_Ministeriale comparato'!H172</f>
        <v>0</v>
      </c>
      <c r="AI173" s="177">
        <f>+AE173-'CE_Ministeriale comparato'!I172</f>
        <v>0</v>
      </c>
      <c r="AJ173" s="177">
        <f>+AF173-'CE_Ministeriale comparato'!J172</f>
        <v>0</v>
      </c>
      <c r="AK173" s="177">
        <f>+AG173-'CE_Ministeriale comparato'!K172</f>
        <v>0</v>
      </c>
      <c r="AL173" s="177">
        <f>+AH173-'CE_Ministeriale comparato'!L172</f>
        <v>0</v>
      </c>
    </row>
    <row r="174" spans="3:38" x14ac:dyDescent="0.25">
      <c r="C174" s="161">
        <v>45762.3</v>
      </c>
      <c r="D174" s="20">
        <v>44295.64</v>
      </c>
      <c r="E174" s="175">
        <f>+'CE-118'!C181</f>
        <v>45762.3</v>
      </c>
      <c r="F174" s="175">
        <f>+'CE-118'!D181</f>
        <v>44295.64</v>
      </c>
      <c r="G174" s="176">
        <f t="shared" si="4"/>
        <v>0</v>
      </c>
      <c r="H174" s="176">
        <f t="shared" si="5"/>
        <v>0</v>
      </c>
      <c r="S174" s="177">
        <f>+O174-'CE_Ministeriale comparato'!H172</f>
        <v>0</v>
      </c>
      <c r="T174" s="177">
        <f>+P174-'CE_Ministeriale comparato'!I172</f>
        <v>0</v>
      </c>
      <c r="U174" s="177">
        <f>+Q174-'CE_Ministeriale comparato'!J172</f>
        <v>0</v>
      </c>
      <c r="V174" s="177">
        <f>+R174-'CE_Ministeriale comparato'!K172</f>
        <v>0</v>
      </c>
      <c r="W174" s="177">
        <f>+S174-'CE_Ministeriale comparato'!L172</f>
        <v>0</v>
      </c>
      <c r="AH174" s="177">
        <f>+AD174-'CE_Ministeriale comparato'!H173</f>
        <v>0</v>
      </c>
      <c r="AI174" s="177">
        <f>+AE174-'CE_Ministeriale comparato'!I173</f>
        <v>0</v>
      </c>
      <c r="AJ174" s="177">
        <f>+AF174-'CE_Ministeriale comparato'!J173</f>
        <v>0</v>
      </c>
      <c r="AK174" s="177">
        <f>+AG174-'CE_Ministeriale comparato'!K173</f>
        <v>0</v>
      </c>
      <c r="AL174" s="177">
        <f>+AH174-'CE_Ministeriale comparato'!L173</f>
        <v>0</v>
      </c>
    </row>
    <row r="175" spans="3:38" x14ac:dyDescent="0.25">
      <c r="C175" s="161">
        <v>960735.11</v>
      </c>
      <c r="D175" s="20">
        <v>709830.41</v>
      </c>
      <c r="E175" s="175">
        <f>+'CE-118'!C182</f>
        <v>960735.11</v>
      </c>
      <c r="F175" s="175">
        <f>+'CE-118'!D182</f>
        <v>709830.41</v>
      </c>
      <c r="G175" s="176">
        <f t="shared" si="4"/>
        <v>0</v>
      </c>
      <c r="H175" s="176">
        <f t="shared" si="5"/>
        <v>0</v>
      </c>
      <c r="S175" s="177">
        <f>+O175-'CE_Ministeriale comparato'!H173</f>
        <v>0</v>
      </c>
      <c r="T175" s="177">
        <f>+P175-'CE_Ministeriale comparato'!I173</f>
        <v>0</v>
      </c>
      <c r="U175" s="177">
        <f>+Q175-'CE_Ministeriale comparato'!J173</f>
        <v>0</v>
      </c>
      <c r="V175" s="177">
        <f>+R175-'CE_Ministeriale comparato'!K173</f>
        <v>0</v>
      </c>
      <c r="W175" s="177">
        <f>+S175-'CE_Ministeriale comparato'!L173</f>
        <v>0</v>
      </c>
      <c r="AH175" s="177">
        <f>+AD175-'CE_Ministeriale comparato'!H174</f>
        <v>0</v>
      </c>
      <c r="AI175" s="177">
        <f>+AE175-'CE_Ministeriale comparato'!I174</f>
        <v>0</v>
      </c>
      <c r="AJ175" s="177">
        <f>+AF175-'CE_Ministeriale comparato'!J174</f>
        <v>0</v>
      </c>
      <c r="AK175" s="177">
        <f>+AG175-'CE_Ministeriale comparato'!K174</f>
        <v>0</v>
      </c>
      <c r="AL175" s="177">
        <f>+AH175-'CE_Ministeriale comparato'!L174</f>
        <v>0</v>
      </c>
    </row>
    <row r="176" spans="3:38" x14ac:dyDescent="0.25">
      <c r="C176" s="161">
        <v>16936496.919999998</v>
      </c>
      <c r="D176" s="20">
        <v>13363963.279999999</v>
      </c>
      <c r="E176" s="175">
        <f>+'CE-118'!C183</f>
        <v>16936496.919999998</v>
      </c>
      <c r="F176" s="175">
        <f>+'CE-118'!D183</f>
        <v>13363963.279999999</v>
      </c>
      <c r="G176" s="176">
        <f t="shared" si="4"/>
        <v>0</v>
      </c>
      <c r="H176" s="176">
        <f t="shared" si="5"/>
        <v>0</v>
      </c>
      <c r="S176" s="177">
        <f>+O176-'CE_Ministeriale comparato'!H174</f>
        <v>0</v>
      </c>
      <c r="T176" s="177">
        <f>+P176-'CE_Ministeriale comparato'!I174</f>
        <v>0</v>
      </c>
      <c r="U176" s="177">
        <f>+Q176-'CE_Ministeriale comparato'!J174</f>
        <v>0</v>
      </c>
      <c r="V176" s="177">
        <f>+R176-'CE_Ministeriale comparato'!K174</f>
        <v>0</v>
      </c>
      <c r="W176" s="177">
        <f>+S176-'CE_Ministeriale comparato'!L174</f>
        <v>0</v>
      </c>
      <c r="AH176" s="177">
        <f>+AD176-'CE_Ministeriale comparato'!H175</f>
        <v>0</v>
      </c>
      <c r="AI176" s="177">
        <f>+AE176-'CE_Ministeriale comparato'!I175</f>
        <v>0</v>
      </c>
      <c r="AJ176" s="177">
        <f>+AF176-'CE_Ministeriale comparato'!J175</f>
        <v>0</v>
      </c>
      <c r="AK176" s="177">
        <f>+AG176-'CE_Ministeriale comparato'!K175</f>
        <v>0</v>
      </c>
      <c r="AL176" s="177">
        <f>+AH176-'CE_Ministeriale comparato'!L175</f>
        <v>0</v>
      </c>
    </row>
    <row r="177" spans="3:38" x14ac:dyDescent="0.25">
      <c r="C177" s="161">
        <v>8637218.5099999998</v>
      </c>
      <c r="D177" s="20">
        <v>9510810.9299999997</v>
      </c>
      <c r="E177" s="175">
        <f>+'CE-118'!C184</f>
        <v>8637218.5099999998</v>
      </c>
      <c r="F177" s="175">
        <f>+'CE-118'!D184</f>
        <v>9510810.9299999997</v>
      </c>
      <c r="G177" s="176">
        <f t="shared" si="4"/>
        <v>0</v>
      </c>
      <c r="H177" s="176">
        <f t="shared" si="5"/>
        <v>0</v>
      </c>
      <c r="S177" s="177">
        <f>+O177-'CE_Ministeriale comparato'!H175</f>
        <v>0</v>
      </c>
      <c r="T177" s="177">
        <f>+P177-'CE_Ministeriale comparato'!I175</f>
        <v>0</v>
      </c>
      <c r="U177" s="177">
        <f>+Q177-'CE_Ministeriale comparato'!J175</f>
        <v>0</v>
      </c>
      <c r="V177" s="177">
        <f>+R177-'CE_Ministeriale comparato'!K175</f>
        <v>0</v>
      </c>
      <c r="W177" s="177">
        <f>+S177-'CE_Ministeriale comparato'!L175</f>
        <v>0</v>
      </c>
      <c r="AH177" s="177">
        <f>+AD177-'CE_Ministeriale comparato'!H176</f>
        <v>0</v>
      </c>
      <c r="AI177" s="177">
        <f>+AE177-'CE_Ministeriale comparato'!I176</f>
        <v>0</v>
      </c>
      <c r="AJ177" s="177">
        <f>+AF177-'CE_Ministeriale comparato'!J176</f>
        <v>0</v>
      </c>
      <c r="AK177" s="177">
        <f>+AG177-'CE_Ministeriale comparato'!K176</f>
        <v>0</v>
      </c>
      <c r="AL177" s="177">
        <f>+AH177-'CE_Ministeriale comparato'!L176</f>
        <v>0</v>
      </c>
    </row>
    <row r="178" spans="3:38" x14ac:dyDescent="0.25">
      <c r="C178" s="161">
        <v>6146183.8599999994</v>
      </c>
      <c r="D178" s="20">
        <v>1532111.25</v>
      </c>
      <c r="E178" s="175">
        <f>+'CE-118'!C185</f>
        <v>6146183.8599999994</v>
      </c>
      <c r="F178" s="175">
        <f>+'CE-118'!D185</f>
        <v>1532111.25</v>
      </c>
      <c r="G178" s="176">
        <f t="shared" si="4"/>
        <v>0</v>
      </c>
      <c r="H178" s="176">
        <f t="shared" si="5"/>
        <v>0</v>
      </c>
      <c r="S178" s="177">
        <f>+O178-'CE_Ministeriale comparato'!H176</f>
        <v>0</v>
      </c>
      <c r="T178" s="177">
        <f>+P178-'CE_Ministeriale comparato'!I176</f>
        <v>0</v>
      </c>
      <c r="U178" s="177">
        <f>+Q178-'CE_Ministeriale comparato'!J176</f>
        <v>0</v>
      </c>
      <c r="V178" s="177">
        <f>+R178-'CE_Ministeriale comparato'!K176</f>
        <v>0</v>
      </c>
      <c r="W178" s="177">
        <f>+S178-'CE_Ministeriale comparato'!L176</f>
        <v>0</v>
      </c>
      <c r="AH178" s="177">
        <f>+AD178-'CE_Ministeriale comparato'!H177</f>
        <v>0</v>
      </c>
      <c r="AI178" s="177">
        <f>+AE178-'CE_Ministeriale comparato'!I177</f>
        <v>0</v>
      </c>
      <c r="AJ178" s="177">
        <f>+AF178-'CE_Ministeriale comparato'!J177</f>
        <v>0</v>
      </c>
      <c r="AK178" s="177">
        <f>+AG178-'CE_Ministeriale comparato'!K177</f>
        <v>0</v>
      </c>
      <c r="AL178" s="177">
        <f>+AH178-'CE_Ministeriale comparato'!L177</f>
        <v>0</v>
      </c>
    </row>
    <row r="179" spans="3:38" x14ac:dyDescent="0.25">
      <c r="C179" s="161">
        <v>80.260000000000005</v>
      </c>
      <c r="D179" s="20">
        <v>0</v>
      </c>
      <c r="E179" s="175">
        <f>+'CE-118'!C186</f>
        <v>80.260000000000005</v>
      </c>
      <c r="F179" s="175">
        <f>+'CE-118'!D186</f>
        <v>0</v>
      </c>
      <c r="G179" s="176">
        <f t="shared" si="4"/>
        <v>0</v>
      </c>
      <c r="H179" s="176">
        <f t="shared" si="5"/>
        <v>0</v>
      </c>
      <c r="S179" s="177">
        <f>+O179-'CE_Ministeriale comparato'!H177</f>
        <v>0</v>
      </c>
      <c r="T179" s="177">
        <f>+P179-'CE_Ministeriale comparato'!I177</f>
        <v>0</v>
      </c>
      <c r="U179" s="177">
        <f>+Q179-'CE_Ministeriale comparato'!J177</f>
        <v>0</v>
      </c>
      <c r="V179" s="177">
        <f>+R179-'CE_Ministeriale comparato'!K177</f>
        <v>0</v>
      </c>
      <c r="W179" s="177">
        <f>+S179-'CE_Ministeriale comparato'!L177</f>
        <v>0</v>
      </c>
      <c r="AH179" s="177">
        <f>+AD179-'CE_Ministeriale comparato'!H178</f>
        <v>0</v>
      </c>
      <c r="AI179" s="177">
        <f>+AE179-'CE_Ministeriale comparato'!I178</f>
        <v>0</v>
      </c>
      <c r="AJ179" s="177">
        <f>+AF179-'CE_Ministeriale comparato'!J178</f>
        <v>0</v>
      </c>
      <c r="AK179" s="177">
        <f>+AG179-'CE_Ministeriale comparato'!K178</f>
        <v>0</v>
      </c>
      <c r="AL179" s="177">
        <f>+AH179-'CE_Ministeriale comparato'!L178</f>
        <v>0</v>
      </c>
    </row>
    <row r="180" spans="3:38" x14ac:dyDescent="0.25">
      <c r="C180" s="161">
        <v>0</v>
      </c>
      <c r="D180" s="20">
        <v>28141.65</v>
      </c>
      <c r="E180" s="175">
        <f>+'CE-118'!C187</f>
        <v>0</v>
      </c>
      <c r="F180" s="175">
        <f>+'CE-118'!D187</f>
        <v>28141.65</v>
      </c>
      <c r="G180" s="176">
        <f t="shared" si="4"/>
        <v>0</v>
      </c>
      <c r="H180" s="176">
        <f t="shared" si="5"/>
        <v>0</v>
      </c>
      <c r="S180" s="177">
        <f>+O180-'CE_Ministeriale comparato'!H178</f>
        <v>0</v>
      </c>
      <c r="T180" s="177">
        <f>+P180-'CE_Ministeriale comparato'!I178</f>
        <v>0</v>
      </c>
      <c r="U180" s="177">
        <f>+Q180-'CE_Ministeriale comparato'!J178</f>
        <v>0</v>
      </c>
      <c r="V180" s="177">
        <f>+R180-'CE_Ministeriale comparato'!K178</f>
        <v>0</v>
      </c>
      <c r="W180" s="177">
        <f>+S180-'CE_Ministeriale comparato'!L178</f>
        <v>0</v>
      </c>
      <c r="AH180" s="177">
        <f>+AD180-'CE_Ministeriale comparato'!H179</f>
        <v>0</v>
      </c>
      <c r="AI180" s="177">
        <f>+AE180-'CE_Ministeriale comparato'!I179</f>
        <v>0</v>
      </c>
      <c r="AJ180" s="177">
        <f>+AF180-'CE_Ministeriale comparato'!J179</f>
        <v>0</v>
      </c>
      <c r="AK180" s="177">
        <f>+AG180-'CE_Ministeriale comparato'!K179</f>
        <v>0</v>
      </c>
      <c r="AL180" s="177">
        <f>+AH180-'CE_Ministeriale comparato'!L179</f>
        <v>0</v>
      </c>
    </row>
    <row r="181" spans="3:38" x14ac:dyDescent="0.25">
      <c r="C181" s="161">
        <v>0</v>
      </c>
      <c r="D181" s="20">
        <v>11.55</v>
      </c>
      <c r="E181" s="175">
        <f>+'CE-118'!C188</f>
        <v>0</v>
      </c>
      <c r="F181" s="175">
        <f>+'CE-118'!D188</f>
        <v>11.55</v>
      </c>
      <c r="G181" s="176">
        <f t="shared" si="4"/>
        <v>0</v>
      </c>
      <c r="H181" s="176">
        <f t="shared" si="5"/>
        <v>0</v>
      </c>
      <c r="S181" s="177">
        <f>+O181-'CE_Ministeriale comparato'!H179</f>
        <v>0</v>
      </c>
      <c r="T181" s="177">
        <f>+P181-'CE_Ministeriale comparato'!I179</f>
        <v>0</v>
      </c>
      <c r="U181" s="177">
        <f>+Q181-'CE_Ministeriale comparato'!J179</f>
        <v>0</v>
      </c>
      <c r="V181" s="177">
        <f>+R181-'CE_Ministeriale comparato'!K179</f>
        <v>0</v>
      </c>
      <c r="W181" s="177">
        <f>+S181-'CE_Ministeriale comparato'!L179</f>
        <v>0</v>
      </c>
      <c r="AH181" s="177">
        <f>+AD181-'CE_Ministeriale comparato'!H180</f>
        <v>0</v>
      </c>
      <c r="AI181" s="177">
        <f>+AE181-'CE_Ministeriale comparato'!I180</f>
        <v>0</v>
      </c>
      <c r="AJ181" s="177">
        <f>+AF181-'CE_Ministeriale comparato'!J180</f>
        <v>0</v>
      </c>
      <c r="AK181" s="177">
        <f>+AG181-'CE_Ministeriale comparato'!K180</f>
        <v>0</v>
      </c>
      <c r="AL181" s="177">
        <f>+AH181-'CE_Ministeriale comparato'!L180</f>
        <v>0</v>
      </c>
    </row>
    <row r="182" spans="3:38" x14ac:dyDescent="0.25">
      <c r="C182" s="161">
        <v>0</v>
      </c>
      <c r="D182" s="20">
        <v>0</v>
      </c>
      <c r="E182" s="175">
        <f>+'CE-118'!C189</f>
        <v>0</v>
      </c>
      <c r="F182" s="175">
        <f>+'CE-118'!D189</f>
        <v>0</v>
      </c>
      <c r="G182" s="176">
        <f t="shared" si="4"/>
        <v>0</v>
      </c>
      <c r="H182" s="176">
        <f t="shared" si="5"/>
        <v>0</v>
      </c>
      <c r="S182" s="177">
        <f>+O182-'CE_Ministeriale comparato'!H180</f>
        <v>0</v>
      </c>
      <c r="T182" s="177">
        <f>+P182-'CE_Ministeriale comparato'!I180</f>
        <v>0</v>
      </c>
      <c r="U182" s="177">
        <f>+Q182-'CE_Ministeriale comparato'!J180</f>
        <v>0</v>
      </c>
      <c r="V182" s="177">
        <f>+R182-'CE_Ministeriale comparato'!K180</f>
        <v>0</v>
      </c>
      <c r="W182" s="177">
        <f>+S182-'CE_Ministeriale comparato'!L180</f>
        <v>0</v>
      </c>
      <c r="AH182" s="177">
        <f>+AD182-'CE_Ministeriale comparato'!H181</f>
        <v>0</v>
      </c>
      <c r="AI182" s="177">
        <f>+AE182-'CE_Ministeriale comparato'!I181</f>
        <v>0</v>
      </c>
      <c r="AJ182" s="177">
        <f>+AF182-'CE_Ministeriale comparato'!J181</f>
        <v>0</v>
      </c>
      <c r="AK182" s="177">
        <f>+AG182-'CE_Ministeriale comparato'!K181</f>
        <v>0</v>
      </c>
      <c r="AL182" s="177">
        <f>+AH182-'CE_Ministeriale comparato'!L181</f>
        <v>0</v>
      </c>
    </row>
    <row r="183" spans="3:38" x14ac:dyDescent="0.25">
      <c r="C183" s="161">
        <v>2153014.29</v>
      </c>
      <c r="D183" s="20">
        <v>2292887.9</v>
      </c>
      <c r="E183" s="175">
        <f>+'CE-118'!C190</f>
        <v>2153014.29</v>
      </c>
      <c r="F183" s="175">
        <f>+'CE-118'!D190</f>
        <v>2292887.9</v>
      </c>
      <c r="G183" s="176">
        <f t="shared" si="4"/>
        <v>0</v>
      </c>
      <c r="H183" s="176">
        <f t="shared" si="5"/>
        <v>0</v>
      </c>
      <c r="S183" s="177">
        <f>+O183-'CE_Ministeriale comparato'!H181</f>
        <v>0</v>
      </c>
      <c r="T183" s="177">
        <f>+P183-'CE_Ministeriale comparato'!I181</f>
        <v>0</v>
      </c>
      <c r="U183" s="177">
        <f>+Q183-'CE_Ministeriale comparato'!J181</f>
        <v>0</v>
      </c>
      <c r="V183" s="177">
        <f>+R183-'CE_Ministeriale comparato'!K181</f>
        <v>0</v>
      </c>
      <c r="W183" s="177">
        <f>+S183-'CE_Ministeriale comparato'!L181</f>
        <v>0</v>
      </c>
      <c r="AH183" s="177">
        <f>+AD183-'CE_Ministeriale comparato'!H182</f>
        <v>0</v>
      </c>
      <c r="AI183" s="177">
        <f>+AE183-'CE_Ministeriale comparato'!I182</f>
        <v>0</v>
      </c>
      <c r="AJ183" s="177">
        <f>+AF183-'CE_Ministeriale comparato'!J182</f>
        <v>0</v>
      </c>
      <c r="AK183" s="177">
        <f>+AG183-'CE_Ministeriale comparato'!K182</f>
        <v>0</v>
      </c>
      <c r="AL183" s="177">
        <f>+AH183-'CE_Ministeriale comparato'!L182</f>
        <v>0</v>
      </c>
    </row>
    <row r="184" spans="3:38" x14ac:dyDescent="0.25">
      <c r="C184" s="161">
        <v>1365572.71</v>
      </c>
      <c r="D184" s="20">
        <v>1254382.0000000002</v>
      </c>
      <c r="E184" s="175">
        <f>+'CE-118'!C191</f>
        <v>1365572.71</v>
      </c>
      <c r="F184" s="175">
        <f>+'CE-118'!D191</f>
        <v>1254382.0000000002</v>
      </c>
      <c r="G184" s="176">
        <f t="shared" si="4"/>
        <v>0</v>
      </c>
      <c r="H184" s="176">
        <f t="shared" si="5"/>
        <v>0</v>
      </c>
      <c r="S184" s="177">
        <f>+O184-'CE_Ministeriale comparato'!H182</f>
        <v>0</v>
      </c>
      <c r="T184" s="177">
        <f>+P184-'CE_Ministeriale comparato'!I182</f>
        <v>0</v>
      </c>
      <c r="U184" s="177">
        <f>+Q184-'CE_Ministeriale comparato'!J182</f>
        <v>0</v>
      </c>
      <c r="V184" s="177">
        <f>+R184-'CE_Ministeriale comparato'!K182</f>
        <v>0</v>
      </c>
      <c r="W184" s="177">
        <f>+S184-'CE_Ministeriale comparato'!L182</f>
        <v>0</v>
      </c>
      <c r="AH184" s="177">
        <f>+AD184-'CE_Ministeriale comparato'!H183</f>
        <v>0</v>
      </c>
      <c r="AI184" s="177">
        <f>+AE184-'CE_Ministeriale comparato'!I183</f>
        <v>0</v>
      </c>
      <c r="AJ184" s="177">
        <f>+AF184-'CE_Ministeriale comparato'!J183</f>
        <v>0</v>
      </c>
      <c r="AK184" s="177">
        <f>+AG184-'CE_Ministeriale comparato'!K183</f>
        <v>0</v>
      </c>
      <c r="AL184" s="177">
        <f>+AH184-'CE_Ministeriale comparato'!L183</f>
        <v>0</v>
      </c>
    </row>
    <row r="185" spans="3:38" x14ac:dyDescent="0.25">
      <c r="C185" s="161">
        <v>2389.2800000000002</v>
      </c>
      <c r="D185" s="20">
        <v>3815.78</v>
      </c>
      <c r="E185" s="175">
        <f>+'CE-118'!C192</f>
        <v>2389.2800000000002</v>
      </c>
      <c r="F185" s="175">
        <f>+'CE-118'!D192</f>
        <v>3815.78</v>
      </c>
      <c r="G185" s="176">
        <f t="shared" si="4"/>
        <v>0</v>
      </c>
      <c r="H185" s="176">
        <f t="shared" si="5"/>
        <v>0</v>
      </c>
      <c r="S185" s="177">
        <f>+O185-'CE_Ministeriale comparato'!H183</f>
        <v>0</v>
      </c>
      <c r="T185" s="177">
        <f>+P185-'CE_Ministeriale comparato'!I183</f>
        <v>0</v>
      </c>
      <c r="U185" s="177">
        <f>+Q185-'CE_Ministeriale comparato'!J183</f>
        <v>0</v>
      </c>
      <c r="V185" s="177">
        <f>+R185-'CE_Ministeriale comparato'!K183</f>
        <v>0</v>
      </c>
      <c r="W185" s="177">
        <f>+S185-'CE_Ministeriale comparato'!L183</f>
        <v>0</v>
      </c>
      <c r="AH185" s="177">
        <f>+AD185-'CE_Ministeriale comparato'!H184</f>
        <v>0</v>
      </c>
      <c r="AI185" s="177">
        <f>+AE185-'CE_Ministeriale comparato'!I184</f>
        <v>0</v>
      </c>
      <c r="AJ185" s="177">
        <f>+AF185-'CE_Ministeriale comparato'!J184</f>
        <v>0</v>
      </c>
      <c r="AK185" s="177">
        <f>+AG185-'CE_Ministeriale comparato'!K184</f>
        <v>0</v>
      </c>
      <c r="AL185" s="177">
        <f>+AH185-'CE_Ministeriale comparato'!L184</f>
        <v>0</v>
      </c>
    </row>
    <row r="186" spans="3:38" x14ac:dyDescent="0.25">
      <c r="C186" s="161">
        <v>390983.66</v>
      </c>
      <c r="D186" s="20">
        <v>385878.36</v>
      </c>
      <c r="E186" s="175">
        <f>+'CE-118'!C193</f>
        <v>390983.66</v>
      </c>
      <c r="F186" s="175">
        <f>+'CE-118'!D193</f>
        <v>385878.36</v>
      </c>
      <c r="G186" s="176">
        <f t="shared" si="4"/>
        <v>0</v>
      </c>
      <c r="H186" s="176">
        <f t="shared" si="5"/>
        <v>0</v>
      </c>
      <c r="S186" s="177">
        <f>+O186-'CE_Ministeriale comparato'!H184</f>
        <v>0</v>
      </c>
      <c r="T186" s="177">
        <f>+P186-'CE_Ministeriale comparato'!I184</f>
        <v>0</v>
      </c>
      <c r="U186" s="177">
        <f>+Q186-'CE_Ministeriale comparato'!J184</f>
        <v>0</v>
      </c>
      <c r="V186" s="177">
        <f>+R186-'CE_Ministeriale comparato'!K184</f>
        <v>0</v>
      </c>
      <c r="W186" s="177">
        <f>+S186-'CE_Ministeriale comparato'!L184</f>
        <v>0</v>
      </c>
      <c r="AH186" s="177">
        <f>+AD186-'CE_Ministeriale comparato'!H185</f>
        <v>0</v>
      </c>
      <c r="AI186" s="177">
        <f>+AE186-'CE_Ministeriale comparato'!I185</f>
        <v>0</v>
      </c>
      <c r="AJ186" s="177">
        <f>+AF186-'CE_Ministeriale comparato'!J185</f>
        <v>0</v>
      </c>
      <c r="AK186" s="177">
        <f>+AG186-'CE_Ministeriale comparato'!K185</f>
        <v>0</v>
      </c>
      <c r="AL186" s="177">
        <f>+AH186-'CE_Ministeriale comparato'!L185</f>
        <v>0</v>
      </c>
    </row>
    <row r="187" spans="3:38" x14ac:dyDescent="0.25">
      <c r="C187" s="161">
        <v>167628.41</v>
      </c>
      <c r="D187" s="20">
        <v>162429.06</v>
      </c>
      <c r="E187" s="175">
        <f>+'CE-118'!C194</f>
        <v>167628.41</v>
      </c>
      <c r="F187" s="175">
        <f>+'CE-118'!D194</f>
        <v>162429.06</v>
      </c>
      <c r="G187" s="176">
        <f t="shared" si="4"/>
        <v>0</v>
      </c>
      <c r="H187" s="176">
        <f t="shared" si="5"/>
        <v>0</v>
      </c>
      <c r="S187" s="177">
        <f>+O187-'CE_Ministeriale comparato'!H185</f>
        <v>0</v>
      </c>
      <c r="T187" s="177">
        <f>+P187-'CE_Ministeriale comparato'!I185</f>
        <v>0</v>
      </c>
      <c r="U187" s="177">
        <f>+Q187-'CE_Ministeriale comparato'!J185</f>
        <v>0</v>
      </c>
      <c r="V187" s="177">
        <f>+R187-'CE_Ministeriale comparato'!K185</f>
        <v>0</v>
      </c>
      <c r="W187" s="177">
        <f>+S187-'CE_Ministeriale comparato'!L185</f>
        <v>0</v>
      </c>
      <c r="AH187" s="177">
        <f>+AD187-'CE_Ministeriale comparato'!H186</f>
        <v>0</v>
      </c>
      <c r="AI187" s="177">
        <f>+AE187-'CE_Ministeriale comparato'!I186</f>
        <v>0</v>
      </c>
      <c r="AJ187" s="177">
        <f>+AF187-'CE_Ministeriale comparato'!J186</f>
        <v>0</v>
      </c>
      <c r="AK187" s="177">
        <f>+AG187-'CE_Ministeriale comparato'!K186</f>
        <v>0</v>
      </c>
      <c r="AL187" s="177">
        <f>+AH187-'CE_Ministeriale comparato'!L186</f>
        <v>0</v>
      </c>
    </row>
    <row r="188" spans="3:38" x14ac:dyDescent="0.25">
      <c r="C188" s="161">
        <v>536209.14</v>
      </c>
      <c r="D188" s="20">
        <v>458735.17</v>
      </c>
      <c r="E188" s="175">
        <f>+'CE-118'!C195</f>
        <v>536209.14</v>
      </c>
      <c r="F188" s="175">
        <f>+'CE-118'!D195</f>
        <v>458735.17</v>
      </c>
      <c r="G188" s="176">
        <f t="shared" si="4"/>
        <v>0</v>
      </c>
      <c r="H188" s="176">
        <f t="shared" si="5"/>
        <v>0</v>
      </c>
      <c r="S188" s="177">
        <f>+O188-'CE_Ministeriale comparato'!H186</f>
        <v>0</v>
      </c>
      <c r="T188" s="177">
        <f>+P188-'CE_Ministeriale comparato'!I186</f>
        <v>0</v>
      </c>
      <c r="U188" s="177">
        <f>+Q188-'CE_Ministeriale comparato'!J186</f>
        <v>0</v>
      </c>
      <c r="V188" s="177">
        <f>+R188-'CE_Ministeriale comparato'!K186</f>
        <v>0</v>
      </c>
      <c r="W188" s="177">
        <f>+S188-'CE_Ministeriale comparato'!L186</f>
        <v>0</v>
      </c>
      <c r="AH188" s="177">
        <f>+AD188-'CE_Ministeriale comparato'!H187</f>
        <v>0</v>
      </c>
      <c r="AI188" s="177">
        <f>+AE188-'CE_Ministeriale comparato'!I187</f>
        <v>0</v>
      </c>
      <c r="AJ188" s="177">
        <f>+AF188-'CE_Ministeriale comparato'!J187</f>
        <v>0</v>
      </c>
      <c r="AK188" s="177">
        <f>+AG188-'CE_Ministeriale comparato'!K187</f>
        <v>0</v>
      </c>
      <c r="AL188" s="177">
        <f>+AH188-'CE_Ministeriale comparato'!L187</f>
        <v>0</v>
      </c>
    </row>
    <row r="189" spans="3:38" x14ac:dyDescent="0.25">
      <c r="C189" s="161">
        <v>42249.42</v>
      </c>
      <c r="D189" s="20">
        <v>53469.56</v>
      </c>
      <c r="E189" s="175">
        <f>+'CE-118'!C196</f>
        <v>42249.42</v>
      </c>
      <c r="F189" s="175">
        <f>+'CE-118'!D196</f>
        <v>53469.56</v>
      </c>
      <c r="G189" s="176">
        <f t="shared" si="4"/>
        <v>0</v>
      </c>
      <c r="H189" s="176">
        <f t="shared" si="5"/>
        <v>0</v>
      </c>
      <c r="S189" s="177">
        <f>+O189-'CE_Ministeriale comparato'!H187</f>
        <v>0</v>
      </c>
      <c r="T189" s="177">
        <f>+P189-'CE_Ministeriale comparato'!I187</f>
        <v>0</v>
      </c>
      <c r="U189" s="177">
        <f>+Q189-'CE_Ministeriale comparato'!J187</f>
        <v>0</v>
      </c>
      <c r="V189" s="177">
        <f>+R189-'CE_Ministeriale comparato'!K187</f>
        <v>0</v>
      </c>
      <c r="W189" s="177">
        <f>+S189-'CE_Ministeriale comparato'!L187</f>
        <v>0</v>
      </c>
      <c r="AH189" s="177">
        <f>+AD189-'CE_Ministeriale comparato'!H188</f>
        <v>0</v>
      </c>
      <c r="AI189" s="177">
        <f>+AE189-'CE_Ministeriale comparato'!I188</f>
        <v>0</v>
      </c>
      <c r="AJ189" s="177">
        <f>+AF189-'CE_Ministeriale comparato'!J188</f>
        <v>0</v>
      </c>
      <c r="AK189" s="177">
        <f>+AG189-'CE_Ministeriale comparato'!K188</f>
        <v>0</v>
      </c>
      <c r="AL189" s="177">
        <f>+AH189-'CE_Ministeriale comparato'!L188</f>
        <v>0</v>
      </c>
    </row>
    <row r="190" spans="3:38" x14ac:dyDescent="0.25">
      <c r="C190" s="161">
        <v>202694.69</v>
      </c>
      <c r="D190" s="20">
        <v>187294.34</v>
      </c>
      <c r="E190" s="175">
        <f>+'CE-118'!C197</f>
        <v>202694.69</v>
      </c>
      <c r="F190" s="175">
        <f>+'CE-118'!D197</f>
        <v>187294.34</v>
      </c>
      <c r="G190" s="176">
        <f t="shared" si="4"/>
        <v>0</v>
      </c>
      <c r="H190" s="176">
        <f t="shared" si="5"/>
        <v>0</v>
      </c>
      <c r="S190" s="177">
        <f>+O190-'CE_Ministeriale comparato'!H188</f>
        <v>0</v>
      </c>
      <c r="T190" s="177">
        <f>+P190-'CE_Ministeriale comparato'!I188</f>
        <v>0</v>
      </c>
      <c r="U190" s="177">
        <f>+Q190-'CE_Ministeriale comparato'!J188</f>
        <v>0</v>
      </c>
      <c r="V190" s="177">
        <f>+R190-'CE_Ministeriale comparato'!K188</f>
        <v>0</v>
      </c>
      <c r="W190" s="177">
        <f>+S190-'CE_Ministeriale comparato'!L188</f>
        <v>0</v>
      </c>
      <c r="AH190" s="177">
        <f>+AD190-'CE_Ministeriale comparato'!H189</f>
        <v>0</v>
      </c>
      <c r="AI190" s="177">
        <f>+AE190-'CE_Ministeriale comparato'!I189</f>
        <v>0</v>
      </c>
      <c r="AJ190" s="177">
        <f>+AF190-'CE_Ministeriale comparato'!J189</f>
        <v>0</v>
      </c>
      <c r="AK190" s="177">
        <f>+AG190-'CE_Ministeriale comparato'!K189</f>
        <v>0</v>
      </c>
      <c r="AL190" s="177">
        <f>+AH190-'CE_Ministeriale comparato'!L189</f>
        <v>0</v>
      </c>
    </row>
    <row r="191" spans="3:38" x14ac:dyDescent="0.25">
      <c r="C191" s="161">
        <v>23418.11</v>
      </c>
      <c r="D191" s="20">
        <v>2759.73</v>
      </c>
      <c r="E191" s="175">
        <f>+'CE-118'!C198</f>
        <v>23418.11</v>
      </c>
      <c r="F191" s="175">
        <f>+'CE-118'!D198</f>
        <v>2759.73</v>
      </c>
      <c r="G191" s="176">
        <f t="shared" si="4"/>
        <v>0</v>
      </c>
      <c r="H191" s="176">
        <f t="shared" si="5"/>
        <v>0</v>
      </c>
      <c r="S191" s="177">
        <f>+O191-'CE_Ministeriale comparato'!H189</f>
        <v>0</v>
      </c>
      <c r="T191" s="177">
        <f>+P191-'CE_Ministeriale comparato'!I189</f>
        <v>0</v>
      </c>
      <c r="U191" s="177">
        <f>+Q191-'CE_Ministeriale comparato'!J189</f>
        <v>0</v>
      </c>
      <c r="V191" s="177">
        <f>+R191-'CE_Ministeriale comparato'!K189</f>
        <v>0</v>
      </c>
      <c r="W191" s="177">
        <f>+S191-'CE_Ministeriale comparato'!L189</f>
        <v>0</v>
      </c>
      <c r="AH191" s="177">
        <f>+AD191-'CE_Ministeriale comparato'!H190</f>
        <v>0</v>
      </c>
      <c r="AI191" s="177">
        <f>+AE191-'CE_Ministeriale comparato'!I190</f>
        <v>0</v>
      </c>
      <c r="AJ191" s="177">
        <f>+AF191-'CE_Ministeriale comparato'!J190</f>
        <v>0</v>
      </c>
      <c r="AK191" s="177">
        <f>+AG191-'CE_Ministeriale comparato'!K190</f>
        <v>0</v>
      </c>
      <c r="AL191" s="177">
        <f>+AH191-'CE_Ministeriale comparato'!L190</f>
        <v>0</v>
      </c>
    </row>
    <row r="192" spans="3:38" x14ac:dyDescent="0.25">
      <c r="C192" s="161">
        <v>347696234.41000003</v>
      </c>
      <c r="D192" s="20">
        <v>342465765.34000003</v>
      </c>
      <c r="E192" s="175">
        <f>+'CE-118'!C199</f>
        <v>347696234.41000003</v>
      </c>
      <c r="F192" s="175">
        <f>+'CE-118'!D199</f>
        <v>342465765.34000003</v>
      </c>
      <c r="G192" s="176">
        <f t="shared" si="4"/>
        <v>0</v>
      </c>
      <c r="H192" s="176">
        <f t="shared" si="5"/>
        <v>0</v>
      </c>
      <c r="S192" s="177">
        <f>+O192-'CE_Ministeriale comparato'!H190</f>
        <v>0</v>
      </c>
      <c r="T192" s="177">
        <f>+P192-'CE_Ministeriale comparato'!I190</f>
        <v>0</v>
      </c>
      <c r="U192" s="177">
        <f>+Q192-'CE_Ministeriale comparato'!J190</f>
        <v>0</v>
      </c>
      <c r="V192" s="177">
        <f>+R192-'CE_Ministeriale comparato'!K190</f>
        <v>0</v>
      </c>
      <c r="W192" s="177">
        <f>+S192-'CE_Ministeriale comparato'!L190</f>
        <v>0</v>
      </c>
      <c r="AH192" s="177">
        <f>+AD192-'CE_Ministeriale comparato'!H191</f>
        <v>0</v>
      </c>
      <c r="AI192" s="177">
        <f>+AE192-'CE_Ministeriale comparato'!I191</f>
        <v>0</v>
      </c>
      <c r="AJ192" s="177">
        <f>+AF192-'CE_Ministeriale comparato'!J191</f>
        <v>0</v>
      </c>
      <c r="AK192" s="177">
        <f>+AG192-'CE_Ministeriale comparato'!K191</f>
        <v>0</v>
      </c>
      <c r="AL192" s="177">
        <f>+AH192-'CE_Ministeriale comparato'!L191</f>
        <v>0</v>
      </c>
    </row>
    <row r="193" spans="3:38" x14ac:dyDescent="0.25">
      <c r="C193" s="161">
        <v>289976818.35999995</v>
      </c>
      <c r="D193" s="20">
        <v>293538371.55999994</v>
      </c>
      <c r="E193" s="175">
        <f>+'CE-118'!C200</f>
        <v>289976818.35999995</v>
      </c>
      <c r="F193" s="175">
        <f>+'CE-118'!D200</f>
        <v>293538371.55999994</v>
      </c>
      <c r="G193" s="176">
        <f t="shared" si="4"/>
        <v>0</v>
      </c>
      <c r="H193" s="176">
        <f t="shared" si="5"/>
        <v>0</v>
      </c>
      <c r="S193" s="177">
        <f>+O193-'CE_Ministeriale comparato'!H191</f>
        <v>0</v>
      </c>
      <c r="T193" s="177">
        <f>+P193-'CE_Ministeriale comparato'!I191</f>
        <v>0</v>
      </c>
      <c r="U193" s="177">
        <f>+Q193-'CE_Ministeriale comparato'!J191</f>
        <v>0</v>
      </c>
      <c r="V193" s="177">
        <f>+R193-'CE_Ministeriale comparato'!K191</f>
        <v>0</v>
      </c>
      <c r="W193" s="177">
        <f>+S193-'CE_Ministeriale comparato'!L191</f>
        <v>0</v>
      </c>
      <c r="AH193" s="177">
        <f>+AD193-'CE_Ministeriale comparato'!H192</f>
        <v>0</v>
      </c>
      <c r="AI193" s="177">
        <f>+AE193-'CE_Ministeriale comparato'!I192</f>
        <v>0</v>
      </c>
      <c r="AJ193" s="177">
        <f>+AF193-'CE_Ministeriale comparato'!J192</f>
        <v>0</v>
      </c>
      <c r="AK193" s="177">
        <f>+AG193-'CE_Ministeriale comparato'!K192</f>
        <v>0</v>
      </c>
      <c r="AL193" s="177">
        <f>+AH193-'CE_Ministeriale comparato'!L192</f>
        <v>0</v>
      </c>
    </row>
    <row r="194" spans="3:38" x14ac:dyDescent="0.25">
      <c r="C194" s="161">
        <v>29886426.729999997</v>
      </c>
      <c r="D194" s="20">
        <v>28249801.329999998</v>
      </c>
      <c r="E194" s="175">
        <f>+'CE-118'!C201</f>
        <v>29886426.729999997</v>
      </c>
      <c r="F194" s="175">
        <f>+'CE-118'!D201</f>
        <v>28249801.329999998</v>
      </c>
      <c r="G194" s="176">
        <f t="shared" si="4"/>
        <v>0</v>
      </c>
      <c r="H194" s="176">
        <f t="shared" si="5"/>
        <v>0</v>
      </c>
      <c r="S194" s="177">
        <f>+O194-'CE_Ministeriale comparato'!H192</f>
        <v>0</v>
      </c>
      <c r="T194" s="177">
        <f>+P194-'CE_Ministeriale comparato'!I192</f>
        <v>0</v>
      </c>
      <c r="U194" s="177">
        <f>+Q194-'CE_Ministeriale comparato'!J192</f>
        <v>0</v>
      </c>
      <c r="V194" s="177">
        <f>+R194-'CE_Ministeriale comparato'!K192</f>
        <v>0</v>
      </c>
      <c r="W194" s="177">
        <f>+S194-'CE_Ministeriale comparato'!L192</f>
        <v>0</v>
      </c>
      <c r="AH194" s="177">
        <f>+AD194-'CE_Ministeriale comparato'!H193</f>
        <v>0</v>
      </c>
      <c r="AI194" s="177">
        <f>+AE194-'CE_Ministeriale comparato'!I193</f>
        <v>0</v>
      </c>
      <c r="AJ194" s="177">
        <f>+AF194-'CE_Ministeriale comparato'!J193</f>
        <v>0</v>
      </c>
      <c r="AK194" s="177">
        <f>+AG194-'CE_Ministeriale comparato'!K193</f>
        <v>0</v>
      </c>
      <c r="AL194" s="177">
        <f>+AH194-'CE_Ministeriale comparato'!L193</f>
        <v>0</v>
      </c>
    </row>
    <row r="195" spans="3:38" x14ac:dyDescent="0.25">
      <c r="C195" s="161">
        <v>29749752.729999997</v>
      </c>
      <c r="D195" s="20">
        <v>28103195.329999998</v>
      </c>
      <c r="E195" s="175">
        <f>+'CE-118'!C202</f>
        <v>29749752.729999997</v>
      </c>
      <c r="F195" s="175">
        <f>+'CE-118'!D202</f>
        <v>28103195.329999998</v>
      </c>
      <c r="G195" s="176">
        <f t="shared" si="4"/>
        <v>0</v>
      </c>
      <c r="H195" s="176">
        <f t="shared" si="5"/>
        <v>0</v>
      </c>
      <c r="S195" s="177">
        <f>+O195-'CE_Ministeriale comparato'!H193</f>
        <v>0</v>
      </c>
      <c r="T195" s="177">
        <f>+P195-'CE_Ministeriale comparato'!I193</f>
        <v>0</v>
      </c>
      <c r="U195" s="177">
        <f>+Q195-'CE_Ministeriale comparato'!J193</f>
        <v>0</v>
      </c>
      <c r="V195" s="177">
        <f>+R195-'CE_Ministeriale comparato'!K193</f>
        <v>0</v>
      </c>
      <c r="W195" s="177">
        <f>+S195-'CE_Ministeriale comparato'!L193</f>
        <v>0</v>
      </c>
      <c r="AH195" s="177">
        <f>+AD195-'CE_Ministeriale comparato'!H194</f>
        <v>0</v>
      </c>
      <c r="AI195" s="177">
        <f>+AE195-'CE_Ministeriale comparato'!I194</f>
        <v>0</v>
      </c>
      <c r="AJ195" s="177">
        <f>+AF195-'CE_Ministeriale comparato'!J194</f>
        <v>0</v>
      </c>
      <c r="AK195" s="177">
        <f>+AG195-'CE_Ministeriale comparato'!K194</f>
        <v>0</v>
      </c>
      <c r="AL195" s="177">
        <f>+AH195-'CE_Ministeriale comparato'!L194</f>
        <v>0</v>
      </c>
    </row>
    <row r="196" spans="3:38" x14ac:dyDescent="0.25">
      <c r="C196" s="161">
        <v>14863746.67</v>
      </c>
      <c r="D196" s="20">
        <v>14744654.689999999</v>
      </c>
      <c r="E196" s="175">
        <f>+'CE-118'!C203</f>
        <v>14863746.67</v>
      </c>
      <c r="F196" s="175">
        <f>+'CE-118'!D203</f>
        <v>14744654.689999999</v>
      </c>
      <c r="G196" s="176">
        <f t="shared" ref="G196:G259" si="6">+E196-C196</f>
        <v>0</v>
      </c>
      <c r="H196" s="176">
        <f t="shared" ref="H196:H259" si="7">+F196-D196</f>
        <v>0</v>
      </c>
      <c r="S196" s="177">
        <f>+O196-'CE_Ministeriale comparato'!H194</f>
        <v>0</v>
      </c>
      <c r="T196" s="177">
        <f>+P196-'CE_Ministeriale comparato'!I194</f>
        <v>0</v>
      </c>
      <c r="U196" s="177">
        <f>+Q196-'CE_Ministeriale comparato'!J194</f>
        <v>0</v>
      </c>
      <c r="V196" s="177">
        <f>+R196-'CE_Ministeriale comparato'!K194</f>
        <v>0</v>
      </c>
      <c r="W196" s="177">
        <f>+S196-'CE_Ministeriale comparato'!L194</f>
        <v>0</v>
      </c>
      <c r="AH196" s="177">
        <f>+AD196-'CE_Ministeriale comparato'!H195</f>
        <v>0</v>
      </c>
      <c r="AI196" s="177">
        <f>+AE196-'CE_Ministeriale comparato'!I195</f>
        <v>0</v>
      </c>
      <c r="AJ196" s="177">
        <f>+AF196-'CE_Ministeriale comparato'!J195</f>
        <v>0</v>
      </c>
      <c r="AK196" s="177">
        <f>+AG196-'CE_Ministeriale comparato'!K195</f>
        <v>0</v>
      </c>
      <c r="AL196" s="177">
        <f>+AH196-'CE_Ministeriale comparato'!L195</f>
        <v>0</v>
      </c>
    </row>
    <row r="197" spans="3:38" x14ac:dyDescent="0.25">
      <c r="C197" s="161">
        <v>3058308.21</v>
      </c>
      <c r="D197" s="20">
        <v>3019255.49</v>
      </c>
      <c r="E197" s="175">
        <f>+'CE-118'!C204</f>
        <v>3058308.21</v>
      </c>
      <c r="F197" s="175">
        <f>+'CE-118'!D204</f>
        <v>3019255.49</v>
      </c>
      <c r="G197" s="176">
        <f t="shared" si="6"/>
        <v>0</v>
      </c>
      <c r="H197" s="176">
        <f t="shared" si="7"/>
        <v>0</v>
      </c>
      <c r="S197" s="177">
        <f>+O197-'CE_Ministeriale comparato'!H195</f>
        <v>0</v>
      </c>
      <c r="T197" s="177">
        <f>+P197-'CE_Ministeriale comparato'!I195</f>
        <v>0</v>
      </c>
      <c r="U197" s="177">
        <f>+Q197-'CE_Ministeriale comparato'!J195</f>
        <v>0</v>
      </c>
      <c r="V197" s="177">
        <f>+R197-'CE_Ministeriale comparato'!K195</f>
        <v>0</v>
      </c>
      <c r="W197" s="177">
        <f>+S197-'CE_Ministeriale comparato'!L195</f>
        <v>0</v>
      </c>
      <c r="AH197" s="177">
        <f>+AD197-'CE_Ministeriale comparato'!H196</f>
        <v>0</v>
      </c>
      <c r="AI197" s="177">
        <f>+AE197-'CE_Ministeriale comparato'!I196</f>
        <v>0</v>
      </c>
      <c r="AJ197" s="177">
        <f>+AF197-'CE_Ministeriale comparato'!J196</f>
        <v>0</v>
      </c>
      <c r="AK197" s="177">
        <f>+AG197-'CE_Ministeriale comparato'!K196</f>
        <v>0</v>
      </c>
      <c r="AL197" s="177">
        <f>+AH197-'CE_Ministeriale comparato'!L196</f>
        <v>0</v>
      </c>
    </row>
    <row r="198" spans="3:38" x14ac:dyDescent="0.25">
      <c r="C198" s="161">
        <v>4544798.8099999996</v>
      </c>
      <c r="D198" s="20">
        <v>4239697.84</v>
      </c>
      <c r="E198" s="175">
        <f>+'CE-118'!C205</f>
        <v>4544798.8099999996</v>
      </c>
      <c r="F198" s="175">
        <f>+'CE-118'!D205</f>
        <v>4239697.84</v>
      </c>
      <c r="G198" s="176">
        <f t="shared" si="6"/>
        <v>0</v>
      </c>
      <c r="H198" s="176">
        <f t="shared" si="7"/>
        <v>0</v>
      </c>
      <c r="S198" s="177">
        <f>+O198-'CE_Ministeriale comparato'!H196</f>
        <v>0</v>
      </c>
      <c r="T198" s="177">
        <f>+P198-'CE_Ministeriale comparato'!I196</f>
        <v>0</v>
      </c>
      <c r="U198" s="177">
        <f>+Q198-'CE_Ministeriale comparato'!J196</f>
        <v>0</v>
      </c>
      <c r="V198" s="177">
        <f>+R198-'CE_Ministeriale comparato'!K196</f>
        <v>0</v>
      </c>
      <c r="W198" s="177">
        <f>+S198-'CE_Ministeriale comparato'!L196</f>
        <v>0</v>
      </c>
      <c r="AH198" s="177">
        <f>+AD198-'CE_Ministeriale comparato'!H197</f>
        <v>0</v>
      </c>
      <c r="AI198" s="177">
        <f>+AE198-'CE_Ministeriale comparato'!I197</f>
        <v>0</v>
      </c>
      <c r="AJ198" s="177">
        <f>+AF198-'CE_Ministeriale comparato'!J197</f>
        <v>0</v>
      </c>
      <c r="AK198" s="177">
        <f>+AG198-'CE_Ministeriale comparato'!K197</f>
        <v>0</v>
      </c>
      <c r="AL198" s="177">
        <f>+AH198-'CE_Ministeriale comparato'!L197</f>
        <v>0</v>
      </c>
    </row>
    <row r="199" spans="3:38" x14ac:dyDescent="0.25">
      <c r="C199" s="161">
        <v>7282899.04</v>
      </c>
      <c r="D199" s="20">
        <v>6099587.3099999996</v>
      </c>
      <c r="E199" s="175">
        <f>+'CE-118'!C206</f>
        <v>7282899.04</v>
      </c>
      <c r="F199" s="175">
        <f>+'CE-118'!D206</f>
        <v>6099587.3099999996</v>
      </c>
      <c r="G199" s="176">
        <f t="shared" si="6"/>
        <v>0</v>
      </c>
      <c r="H199" s="176">
        <f t="shared" si="7"/>
        <v>0</v>
      </c>
      <c r="S199" s="177">
        <f>+O199-'CE_Ministeriale comparato'!H197</f>
        <v>0</v>
      </c>
      <c r="T199" s="177">
        <f>+P199-'CE_Ministeriale comparato'!I197</f>
        <v>0</v>
      </c>
      <c r="U199" s="177">
        <f>+Q199-'CE_Ministeriale comparato'!J197</f>
        <v>0</v>
      </c>
      <c r="V199" s="177">
        <f>+R199-'CE_Ministeriale comparato'!K197</f>
        <v>0</v>
      </c>
      <c r="W199" s="177">
        <f>+S199-'CE_Ministeriale comparato'!L197</f>
        <v>0</v>
      </c>
      <c r="AH199" s="177">
        <f>+AD199-'CE_Ministeriale comparato'!H198</f>
        <v>0</v>
      </c>
      <c r="AI199" s="177">
        <f>+AE199-'CE_Ministeriale comparato'!I198</f>
        <v>0</v>
      </c>
      <c r="AJ199" s="177">
        <f>+AF199-'CE_Ministeriale comparato'!J198</f>
        <v>0</v>
      </c>
      <c r="AK199" s="177">
        <f>+AG199-'CE_Ministeriale comparato'!K198</f>
        <v>0</v>
      </c>
      <c r="AL199" s="177">
        <f>+AH199-'CE_Ministeriale comparato'!L198</f>
        <v>0</v>
      </c>
    </row>
    <row r="200" spans="3:38" x14ac:dyDescent="0.25">
      <c r="C200" s="161">
        <v>54395</v>
      </c>
      <c r="D200" s="20">
        <v>54057</v>
      </c>
      <c r="E200" s="175">
        <f>+'CE-118'!C207</f>
        <v>54395</v>
      </c>
      <c r="F200" s="175">
        <f>+'CE-118'!D207</f>
        <v>54057</v>
      </c>
      <c r="G200" s="176">
        <f t="shared" si="6"/>
        <v>0</v>
      </c>
      <c r="H200" s="176">
        <f t="shared" si="7"/>
        <v>0</v>
      </c>
      <c r="S200" s="177">
        <f>+O200-'CE_Ministeriale comparato'!H198</f>
        <v>0</v>
      </c>
      <c r="T200" s="177">
        <f>+P200-'CE_Ministeriale comparato'!I198</f>
        <v>0</v>
      </c>
      <c r="U200" s="177">
        <f>+Q200-'CE_Ministeriale comparato'!J198</f>
        <v>0</v>
      </c>
      <c r="V200" s="177">
        <f>+R200-'CE_Ministeriale comparato'!K198</f>
        <v>0</v>
      </c>
      <c r="W200" s="177">
        <f>+S200-'CE_Ministeriale comparato'!L198</f>
        <v>0</v>
      </c>
      <c r="AH200" s="177">
        <f>+AD200-'CE_Ministeriale comparato'!H199</f>
        <v>0</v>
      </c>
      <c r="AI200" s="177">
        <f>+AE200-'CE_Ministeriale comparato'!I199</f>
        <v>0</v>
      </c>
      <c r="AJ200" s="177">
        <f>+AF200-'CE_Ministeriale comparato'!J199</f>
        <v>0</v>
      </c>
      <c r="AK200" s="177">
        <f>+AG200-'CE_Ministeriale comparato'!K199</f>
        <v>0</v>
      </c>
      <c r="AL200" s="177">
        <f>+AH200-'CE_Ministeriale comparato'!L199</f>
        <v>0</v>
      </c>
    </row>
    <row r="201" spans="3:38" x14ac:dyDescent="0.25">
      <c r="C201" s="161">
        <v>82279</v>
      </c>
      <c r="D201" s="20">
        <v>92549</v>
      </c>
      <c r="E201" s="175">
        <f>+'CE-118'!C208</f>
        <v>82279</v>
      </c>
      <c r="F201" s="175">
        <f>+'CE-118'!D208</f>
        <v>92549</v>
      </c>
      <c r="G201" s="176">
        <f t="shared" si="6"/>
        <v>0</v>
      </c>
      <c r="H201" s="176">
        <f t="shared" si="7"/>
        <v>0</v>
      </c>
      <c r="S201" s="177">
        <f>+O201-'CE_Ministeriale comparato'!H199</f>
        <v>0</v>
      </c>
      <c r="T201" s="177">
        <f>+P201-'CE_Ministeriale comparato'!I199</f>
        <v>0</v>
      </c>
      <c r="U201" s="177">
        <f>+Q201-'CE_Ministeriale comparato'!J199</f>
        <v>0</v>
      </c>
      <c r="V201" s="177">
        <f>+R201-'CE_Ministeriale comparato'!K199</f>
        <v>0</v>
      </c>
      <c r="W201" s="177">
        <f>+S201-'CE_Ministeriale comparato'!L199</f>
        <v>0</v>
      </c>
      <c r="AH201" s="177">
        <f>+AD201-'CE_Ministeriale comparato'!H200</f>
        <v>0</v>
      </c>
      <c r="AI201" s="177">
        <f>+AE201-'CE_Ministeriale comparato'!I200</f>
        <v>0</v>
      </c>
      <c r="AJ201" s="177">
        <f>+AF201-'CE_Ministeriale comparato'!J200</f>
        <v>0</v>
      </c>
      <c r="AK201" s="177">
        <f>+AG201-'CE_Ministeriale comparato'!K200</f>
        <v>0</v>
      </c>
      <c r="AL201" s="177">
        <f>+AH201-'CE_Ministeriale comparato'!L200</f>
        <v>0</v>
      </c>
    </row>
    <row r="202" spans="3:38" x14ac:dyDescent="0.25">
      <c r="C202" s="161">
        <v>27354869.73</v>
      </c>
      <c r="D202" s="20">
        <v>27369246.600000001</v>
      </c>
      <c r="E202" s="175">
        <f>+'CE-118'!C209</f>
        <v>27354869.73</v>
      </c>
      <c r="F202" s="175">
        <f>+'CE-118'!D209</f>
        <v>27369246.600000001</v>
      </c>
      <c r="G202" s="176">
        <f t="shared" si="6"/>
        <v>0</v>
      </c>
      <c r="H202" s="176">
        <f t="shared" si="7"/>
        <v>0</v>
      </c>
      <c r="S202" s="177">
        <f>+O202-'CE_Ministeriale comparato'!H200</f>
        <v>0</v>
      </c>
      <c r="T202" s="177">
        <f>+P202-'CE_Ministeriale comparato'!I200</f>
        <v>0</v>
      </c>
      <c r="U202" s="177">
        <f>+Q202-'CE_Ministeriale comparato'!J200</f>
        <v>0</v>
      </c>
      <c r="V202" s="177">
        <f>+R202-'CE_Ministeriale comparato'!K200</f>
        <v>0</v>
      </c>
      <c r="W202" s="177">
        <f>+S202-'CE_Ministeriale comparato'!L200</f>
        <v>0</v>
      </c>
      <c r="AH202" s="177">
        <f>+AD202-'CE_Ministeriale comparato'!H201</f>
        <v>0</v>
      </c>
      <c r="AI202" s="177">
        <f>+AE202-'CE_Ministeriale comparato'!I201</f>
        <v>0</v>
      </c>
      <c r="AJ202" s="177">
        <f>+AF202-'CE_Ministeriale comparato'!J201</f>
        <v>0</v>
      </c>
      <c r="AK202" s="177">
        <f>+AG202-'CE_Ministeriale comparato'!K201</f>
        <v>0</v>
      </c>
      <c r="AL202" s="177">
        <f>+AH202-'CE_Ministeriale comparato'!L201</f>
        <v>0</v>
      </c>
    </row>
    <row r="203" spans="3:38" x14ac:dyDescent="0.25">
      <c r="C203" s="161">
        <v>26636034.73</v>
      </c>
      <c r="D203" s="20">
        <v>26679803.600000001</v>
      </c>
      <c r="E203" s="175">
        <f>+'CE-118'!C210</f>
        <v>26636034.73</v>
      </c>
      <c r="F203" s="175">
        <f>+'CE-118'!D210</f>
        <v>26679803.600000001</v>
      </c>
      <c r="G203" s="176">
        <f t="shared" si="6"/>
        <v>0</v>
      </c>
      <c r="H203" s="176">
        <f t="shared" si="7"/>
        <v>0</v>
      </c>
      <c r="S203" s="177">
        <f>+O203-'CE_Ministeriale comparato'!H201</f>
        <v>0</v>
      </c>
      <c r="T203" s="177">
        <f>+P203-'CE_Ministeriale comparato'!I201</f>
        <v>0</v>
      </c>
      <c r="U203" s="177">
        <f>+Q203-'CE_Ministeriale comparato'!J201</f>
        <v>0</v>
      </c>
      <c r="V203" s="177">
        <f>+R203-'CE_Ministeriale comparato'!K201</f>
        <v>0</v>
      </c>
      <c r="W203" s="177">
        <f>+S203-'CE_Ministeriale comparato'!L201</f>
        <v>0</v>
      </c>
      <c r="AH203" s="177">
        <f>+AD203-'CE_Ministeriale comparato'!H202</f>
        <v>0</v>
      </c>
      <c r="AI203" s="177">
        <f>+AE203-'CE_Ministeriale comparato'!I202</f>
        <v>0</v>
      </c>
      <c r="AJ203" s="177">
        <f>+AF203-'CE_Ministeriale comparato'!J202</f>
        <v>0</v>
      </c>
      <c r="AK203" s="177">
        <f>+AG203-'CE_Ministeriale comparato'!K202</f>
        <v>0</v>
      </c>
      <c r="AL203" s="177">
        <f>+AH203-'CE_Ministeriale comparato'!L202</f>
        <v>0</v>
      </c>
    </row>
    <row r="204" spans="3:38" x14ac:dyDescent="0.25">
      <c r="C204" s="161">
        <v>542856</v>
      </c>
      <c r="D204" s="20">
        <v>565181</v>
      </c>
      <c r="E204" s="175">
        <f>+'CE-118'!C211</f>
        <v>542856</v>
      </c>
      <c r="F204" s="175">
        <f>+'CE-118'!D211</f>
        <v>565181</v>
      </c>
      <c r="G204" s="176">
        <f t="shared" si="6"/>
        <v>0</v>
      </c>
      <c r="H204" s="176">
        <f t="shared" si="7"/>
        <v>0</v>
      </c>
      <c r="S204" s="177">
        <f>+O204-'CE_Ministeriale comparato'!H202</f>
        <v>0</v>
      </c>
      <c r="T204" s="177">
        <f>+P204-'CE_Ministeriale comparato'!I202</f>
        <v>0</v>
      </c>
      <c r="U204" s="177">
        <f>+Q204-'CE_Ministeriale comparato'!J202</f>
        <v>0</v>
      </c>
      <c r="V204" s="177">
        <f>+R204-'CE_Ministeriale comparato'!K202</f>
        <v>0</v>
      </c>
      <c r="W204" s="177">
        <f>+S204-'CE_Ministeriale comparato'!L202</f>
        <v>0</v>
      </c>
      <c r="AH204" s="177">
        <f>+AD204-'CE_Ministeriale comparato'!H203</f>
        <v>0</v>
      </c>
      <c r="AI204" s="177">
        <f>+AE204-'CE_Ministeriale comparato'!I203</f>
        <v>0</v>
      </c>
      <c r="AJ204" s="177">
        <f>+AF204-'CE_Ministeriale comparato'!J203</f>
        <v>0</v>
      </c>
      <c r="AK204" s="177">
        <f>+AG204-'CE_Ministeriale comparato'!K203</f>
        <v>0</v>
      </c>
      <c r="AL204" s="177">
        <f>+AH204-'CE_Ministeriale comparato'!L203</f>
        <v>0</v>
      </c>
    </row>
    <row r="205" spans="3:38" x14ac:dyDescent="0.25">
      <c r="C205" s="161">
        <v>175979</v>
      </c>
      <c r="D205" s="20">
        <v>124262</v>
      </c>
      <c r="E205" s="175">
        <f>+'CE-118'!C212</f>
        <v>175979</v>
      </c>
      <c r="F205" s="175">
        <f>+'CE-118'!D212</f>
        <v>124262</v>
      </c>
      <c r="G205" s="176">
        <f t="shared" si="6"/>
        <v>0</v>
      </c>
      <c r="H205" s="176">
        <f t="shared" si="7"/>
        <v>0</v>
      </c>
      <c r="S205" s="177">
        <f>+O205-'CE_Ministeriale comparato'!H203</f>
        <v>0</v>
      </c>
      <c r="T205" s="177">
        <f>+P205-'CE_Ministeriale comparato'!I203</f>
        <v>0</v>
      </c>
      <c r="U205" s="177">
        <f>+Q205-'CE_Ministeriale comparato'!J203</f>
        <v>0</v>
      </c>
      <c r="V205" s="177">
        <f>+R205-'CE_Ministeriale comparato'!K203</f>
        <v>0</v>
      </c>
      <c r="W205" s="177">
        <f>+S205-'CE_Ministeriale comparato'!L203</f>
        <v>0</v>
      </c>
      <c r="AH205" s="177">
        <f>+AD205-'CE_Ministeriale comparato'!H204</f>
        <v>0</v>
      </c>
      <c r="AI205" s="177">
        <f>+AE205-'CE_Ministeriale comparato'!I204</f>
        <v>0</v>
      </c>
      <c r="AJ205" s="177">
        <f>+AF205-'CE_Ministeriale comparato'!J204</f>
        <v>0</v>
      </c>
      <c r="AK205" s="177">
        <f>+AG205-'CE_Ministeriale comparato'!K204</f>
        <v>0</v>
      </c>
      <c r="AL205" s="177">
        <f>+AH205-'CE_Ministeriale comparato'!L204</f>
        <v>0</v>
      </c>
    </row>
    <row r="206" spans="3:38" x14ac:dyDescent="0.25">
      <c r="C206" s="161">
        <v>38546671.75</v>
      </c>
      <c r="D206" s="20">
        <v>40359493.450000003</v>
      </c>
      <c r="E206" s="175">
        <f>+'CE-118'!C213</f>
        <v>38546671.75</v>
      </c>
      <c r="F206" s="175">
        <f>+'CE-118'!D213</f>
        <v>40359493.450000003</v>
      </c>
      <c r="G206" s="176">
        <f t="shared" si="6"/>
        <v>0</v>
      </c>
      <c r="H206" s="176">
        <f t="shared" si="7"/>
        <v>0</v>
      </c>
      <c r="S206" s="177">
        <f>+O206-'CE_Ministeriale comparato'!H204</f>
        <v>0</v>
      </c>
      <c r="T206" s="177">
        <f>+P206-'CE_Ministeriale comparato'!I204</f>
        <v>0</v>
      </c>
      <c r="U206" s="177">
        <f>+Q206-'CE_Ministeriale comparato'!J204</f>
        <v>0</v>
      </c>
      <c r="V206" s="177">
        <f>+R206-'CE_Ministeriale comparato'!K204</f>
        <v>0</v>
      </c>
      <c r="W206" s="177">
        <f>+S206-'CE_Ministeriale comparato'!L204</f>
        <v>0</v>
      </c>
      <c r="AH206" s="177">
        <f>+AD206-'CE_Ministeriale comparato'!H205</f>
        <v>0</v>
      </c>
      <c r="AI206" s="177">
        <f>+AE206-'CE_Ministeriale comparato'!I205</f>
        <v>0</v>
      </c>
      <c r="AJ206" s="177">
        <f>+AF206-'CE_Ministeriale comparato'!J205</f>
        <v>0</v>
      </c>
      <c r="AK206" s="177">
        <f>+AG206-'CE_Ministeriale comparato'!K205</f>
        <v>0</v>
      </c>
      <c r="AL206" s="177">
        <f>+AH206-'CE_Ministeriale comparato'!L205</f>
        <v>0</v>
      </c>
    </row>
    <row r="207" spans="3:38" x14ac:dyDescent="0.25">
      <c r="C207" s="161">
        <v>7754479</v>
      </c>
      <c r="D207" s="20">
        <v>8863038</v>
      </c>
      <c r="E207" s="175">
        <f>+'CE-118'!C214</f>
        <v>7754479</v>
      </c>
      <c r="F207" s="175">
        <f>+'CE-118'!D214</f>
        <v>8863038</v>
      </c>
      <c r="G207" s="176">
        <f t="shared" si="6"/>
        <v>0</v>
      </c>
      <c r="H207" s="176">
        <f t="shared" si="7"/>
        <v>0</v>
      </c>
      <c r="S207" s="177">
        <f>+O207-'CE_Ministeriale comparato'!H205</f>
        <v>0</v>
      </c>
      <c r="T207" s="177">
        <f>+P207-'CE_Ministeriale comparato'!I205</f>
        <v>0</v>
      </c>
      <c r="U207" s="177">
        <f>+Q207-'CE_Ministeriale comparato'!J205</f>
        <v>0</v>
      </c>
      <c r="V207" s="177">
        <f>+R207-'CE_Ministeriale comparato'!K205</f>
        <v>0</v>
      </c>
      <c r="W207" s="177">
        <f>+S207-'CE_Ministeriale comparato'!L205</f>
        <v>0</v>
      </c>
      <c r="AH207" s="177">
        <f>+AD207-'CE_Ministeriale comparato'!H206</f>
        <v>0</v>
      </c>
      <c r="AI207" s="177">
        <f>+AE207-'CE_Ministeriale comparato'!I206</f>
        <v>0</v>
      </c>
      <c r="AJ207" s="177">
        <f>+AF207-'CE_Ministeriale comparato'!J206</f>
        <v>0</v>
      </c>
      <c r="AK207" s="177">
        <f>+AG207-'CE_Ministeriale comparato'!K206</f>
        <v>0</v>
      </c>
      <c r="AL207" s="177">
        <f>+AH207-'CE_Ministeriale comparato'!L206</f>
        <v>0</v>
      </c>
    </row>
    <row r="208" spans="3:38" x14ac:dyDescent="0.25">
      <c r="C208" s="161">
        <v>439809</v>
      </c>
      <c r="D208" s="20">
        <v>455490</v>
      </c>
      <c r="E208" s="175">
        <f>+'CE-118'!C215</f>
        <v>439809</v>
      </c>
      <c r="F208" s="175">
        <f>+'CE-118'!D215</f>
        <v>455490</v>
      </c>
      <c r="G208" s="176">
        <f t="shared" si="6"/>
        <v>0</v>
      </c>
      <c r="H208" s="176">
        <f t="shared" si="7"/>
        <v>0</v>
      </c>
      <c r="S208" s="177">
        <f>+O208-'CE_Ministeriale comparato'!H206</f>
        <v>0</v>
      </c>
      <c r="T208" s="177">
        <f>+P208-'CE_Ministeriale comparato'!I206</f>
        <v>0</v>
      </c>
      <c r="U208" s="177">
        <f>+Q208-'CE_Ministeriale comparato'!J206</f>
        <v>0</v>
      </c>
      <c r="V208" s="177">
        <f>+R208-'CE_Ministeriale comparato'!K206</f>
        <v>0</v>
      </c>
      <c r="W208" s="177">
        <f>+S208-'CE_Ministeriale comparato'!L206</f>
        <v>0</v>
      </c>
      <c r="AH208" s="177">
        <f>+AD208-'CE_Ministeriale comparato'!H207</f>
        <v>0</v>
      </c>
      <c r="AI208" s="177">
        <f>+AE208-'CE_Ministeriale comparato'!I207</f>
        <v>0</v>
      </c>
      <c r="AJ208" s="177">
        <f>+AF208-'CE_Ministeriale comparato'!J207</f>
        <v>0</v>
      </c>
      <c r="AK208" s="177">
        <f>+AG208-'CE_Ministeriale comparato'!K207</f>
        <v>0</v>
      </c>
      <c r="AL208" s="177">
        <f>+AH208-'CE_Ministeriale comparato'!L207</f>
        <v>0</v>
      </c>
    </row>
    <row r="209" spans="3:38" x14ac:dyDescent="0.25">
      <c r="C209" s="161">
        <v>0</v>
      </c>
      <c r="D209" s="20">
        <v>0</v>
      </c>
      <c r="E209" s="175">
        <f>+'CE-118'!C216</f>
        <v>0</v>
      </c>
      <c r="F209" s="175">
        <f>+'CE-118'!D216</f>
        <v>0</v>
      </c>
      <c r="G209" s="176">
        <f t="shared" si="6"/>
        <v>0</v>
      </c>
      <c r="H209" s="176">
        <f t="shared" si="7"/>
        <v>0</v>
      </c>
      <c r="S209" s="177">
        <f>+O209-'CE_Ministeriale comparato'!H207</f>
        <v>0</v>
      </c>
      <c r="T209" s="177">
        <f>+P209-'CE_Ministeriale comparato'!I207</f>
        <v>0</v>
      </c>
      <c r="U209" s="177">
        <f>+Q209-'CE_Ministeriale comparato'!J207</f>
        <v>0</v>
      </c>
      <c r="V209" s="177">
        <f>+R209-'CE_Ministeriale comparato'!K207</f>
        <v>0</v>
      </c>
      <c r="W209" s="177">
        <f>+S209-'CE_Ministeriale comparato'!L207</f>
        <v>0</v>
      </c>
      <c r="AH209" s="177">
        <f>+AD209-'CE_Ministeriale comparato'!H208</f>
        <v>0</v>
      </c>
      <c r="AI209" s="177">
        <f>+AE209-'CE_Ministeriale comparato'!I208</f>
        <v>0</v>
      </c>
      <c r="AJ209" s="177">
        <f>+AF209-'CE_Ministeriale comparato'!J208</f>
        <v>0</v>
      </c>
      <c r="AK209" s="177">
        <f>+AG209-'CE_Ministeriale comparato'!K208</f>
        <v>0</v>
      </c>
      <c r="AL209" s="177">
        <f>+AH209-'CE_Ministeriale comparato'!L208</f>
        <v>0</v>
      </c>
    </row>
    <row r="210" spans="3:38" x14ac:dyDescent="0.25">
      <c r="C210" s="161">
        <v>0</v>
      </c>
      <c r="D210" s="20">
        <v>0</v>
      </c>
      <c r="E210" s="175">
        <f>+'CE-118'!C217</f>
        <v>0</v>
      </c>
      <c r="F210" s="175">
        <f>+'CE-118'!D217</f>
        <v>0</v>
      </c>
      <c r="G210" s="176">
        <f t="shared" si="6"/>
        <v>0</v>
      </c>
      <c r="H210" s="176">
        <f t="shared" si="7"/>
        <v>0</v>
      </c>
      <c r="S210" s="177">
        <f>+O210-'CE_Ministeriale comparato'!H208</f>
        <v>0</v>
      </c>
      <c r="T210" s="177">
        <f>+P210-'CE_Ministeriale comparato'!I208</f>
        <v>0</v>
      </c>
      <c r="U210" s="177">
        <f>+Q210-'CE_Ministeriale comparato'!J208</f>
        <v>0</v>
      </c>
      <c r="V210" s="177">
        <f>+R210-'CE_Ministeriale comparato'!K208</f>
        <v>0</v>
      </c>
      <c r="W210" s="177">
        <f>+S210-'CE_Ministeriale comparato'!L208</f>
        <v>0</v>
      </c>
      <c r="AH210" s="177">
        <f>+AD210-'CE_Ministeriale comparato'!H209</f>
        <v>0</v>
      </c>
      <c r="AI210" s="177">
        <f>+AE210-'CE_Ministeriale comparato'!I209</f>
        <v>0</v>
      </c>
      <c r="AJ210" s="177">
        <f>+AF210-'CE_Ministeriale comparato'!J209</f>
        <v>0</v>
      </c>
      <c r="AK210" s="177">
        <f>+AG210-'CE_Ministeriale comparato'!K209</f>
        <v>0</v>
      </c>
      <c r="AL210" s="177">
        <f>+AH210-'CE_Ministeriale comparato'!L209</f>
        <v>0</v>
      </c>
    </row>
    <row r="211" spans="3:38" x14ac:dyDescent="0.25">
      <c r="C211" s="161">
        <v>2486332</v>
      </c>
      <c r="D211" s="20">
        <v>2374126</v>
      </c>
      <c r="E211" s="175">
        <f>+'CE-118'!C218</f>
        <v>2486332</v>
      </c>
      <c r="F211" s="175">
        <f>+'CE-118'!D218</f>
        <v>2374126</v>
      </c>
      <c r="G211" s="176">
        <f t="shared" si="6"/>
        <v>0</v>
      </c>
      <c r="H211" s="176">
        <f t="shared" si="7"/>
        <v>0</v>
      </c>
      <c r="S211" s="177">
        <f>+O211-'CE_Ministeriale comparato'!H209</f>
        <v>0</v>
      </c>
      <c r="T211" s="177">
        <f>+P211-'CE_Ministeriale comparato'!I209</f>
        <v>0</v>
      </c>
      <c r="U211" s="177">
        <f>+Q211-'CE_Ministeriale comparato'!J209</f>
        <v>0</v>
      </c>
      <c r="V211" s="177">
        <f>+R211-'CE_Ministeriale comparato'!K209</f>
        <v>0</v>
      </c>
      <c r="W211" s="177">
        <f>+S211-'CE_Ministeriale comparato'!L209</f>
        <v>0</v>
      </c>
      <c r="AH211" s="177">
        <f>+AD211-'CE_Ministeriale comparato'!H210</f>
        <v>0</v>
      </c>
      <c r="AI211" s="177">
        <f>+AE211-'CE_Ministeriale comparato'!I210</f>
        <v>0</v>
      </c>
      <c r="AJ211" s="177">
        <f>+AF211-'CE_Ministeriale comparato'!J210</f>
        <v>0</v>
      </c>
      <c r="AK211" s="177">
        <f>+AG211-'CE_Ministeriale comparato'!K210</f>
        <v>0</v>
      </c>
      <c r="AL211" s="177">
        <f>+AH211-'CE_Ministeriale comparato'!L210</f>
        <v>0</v>
      </c>
    </row>
    <row r="212" spans="3:38" x14ac:dyDescent="0.25">
      <c r="C212" s="161">
        <v>260558</v>
      </c>
      <c r="D212" s="20">
        <v>346313</v>
      </c>
      <c r="E212" s="175">
        <f>+'CE-118'!C219</f>
        <v>260558</v>
      </c>
      <c r="F212" s="175">
        <f>+'CE-118'!D219</f>
        <v>346313</v>
      </c>
      <c r="G212" s="176">
        <f t="shared" si="6"/>
        <v>0</v>
      </c>
      <c r="H212" s="176">
        <f t="shared" si="7"/>
        <v>0</v>
      </c>
      <c r="S212" s="177">
        <f>+O212-'CE_Ministeriale comparato'!H210</f>
        <v>0</v>
      </c>
      <c r="T212" s="177">
        <f>+P212-'CE_Ministeriale comparato'!I210</f>
        <v>0</v>
      </c>
      <c r="U212" s="177">
        <f>+Q212-'CE_Ministeriale comparato'!J210</f>
        <v>0</v>
      </c>
      <c r="V212" s="177">
        <f>+R212-'CE_Ministeriale comparato'!K210</f>
        <v>0</v>
      </c>
      <c r="W212" s="177">
        <f>+S212-'CE_Ministeriale comparato'!L210</f>
        <v>0</v>
      </c>
      <c r="AH212" s="177">
        <f>+AD212-'CE_Ministeriale comparato'!H211</f>
        <v>0</v>
      </c>
      <c r="AI212" s="177">
        <f>+AE212-'CE_Ministeriale comparato'!I211</f>
        <v>0</v>
      </c>
      <c r="AJ212" s="177">
        <f>+AF212-'CE_Ministeriale comparato'!J211</f>
        <v>0</v>
      </c>
      <c r="AK212" s="177">
        <f>+AG212-'CE_Ministeriale comparato'!K211</f>
        <v>0</v>
      </c>
      <c r="AL212" s="177">
        <f>+AH212-'CE_Ministeriale comparato'!L211</f>
        <v>0</v>
      </c>
    </row>
    <row r="213" spans="3:38" x14ac:dyDescent="0.25">
      <c r="C213" s="161">
        <v>3637345.09</v>
      </c>
      <c r="D213" s="20">
        <v>3388937.26</v>
      </c>
      <c r="E213" s="175">
        <f>+'CE-118'!C220</f>
        <v>3637345.09</v>
      </c>
      <c r="F213" s="175">
        <f>+'CE-118'!D220</f>
        <v>3388937.26</v>
      </c>
      <c r="G213" s="176">
        <f t="shared" si="6"/>
        <v>0</v>
      </c>
      <c r="H213" s="176">
        <f t="shared" si="7"/>
        <v>0</v>
      </c>
      <c r="S213" s="177">
        <f>+O213-'CE_Ministeriale comparato'!H211</f>
        <v>0</v>
      </c>
      <c r="T213" s="177">
        <f>+P213-'CE_Ministeriale comparato'!I211</f>
        <v>0</v>
      </c>
      <c r="U213" s="177">
        <f>+Q213-'CE_Ministeriale comparato'!J211</f>
        <v>0</v>
      </c>
      <c r="V213" s="177">
        <f>+R213-'CE_Ministeriale comparato'!K211</f>
        <v>0</v>
      </c>
      <c r="W213" s="177">
        <f>+S213-'CE_Ministeriale comparato'!L211</f>
        <v>0</v>
      </c>
      <c r="AH213" s="177">
        <f>+AD213-'CE_Ministeriale comparato'!H212</f>
        <v>0</v>
      </c>
      <c r="AI213" s="177">
        <f>+AE213-'CE_Ministeriale comparato'!I212</f>
        <v>0</v>
      </c>
      <c r="AJ213" s="177">
        <f>+AF213-'CE_Ministeriale comparato'!J212</f>
        <v>0</v>
      </c>
      <c r="AK213" s="177">
        <f>+AG213-'CE_Ministeriale comparato'!K212</f>
        <v>0</v>
      </c>
      <c r="AL213" s="177">
        <f>+AH213-'CE_Ministeriale comparato'!L212</f>
        <v>0</v>
      </c>
    </row>
    <row r="214" spans="3:38" x14ac:dyDescent="0.25">
      <c r="C214" s="161">
        <v>14690691.720000001</v>
      </c>
      <c r="D214" s="20">
        <v>14598097.18</v>
      </c>
      <c r="E214" s="175">
        <f>+'CE-118'!C221</f>
        <v>14690691.720000001</v>
      </c>
      <c r="F214" s="175">
        <f>+'CE-118'!D221</f>
        <v>14598097.18</v>
      </c>
      <c r="G214" s="176">
        <f t="shared" si="6"/>
        <v>0</v>
      </c>
      <c r="H214" s="176">
        <f t="shared" si="7"/>
        <v>0</v>
      </c>
      <c r="S214" s="177">
        <f>+O214-'CE_Ministeriale comparato'!H212</f>
        <v>0</v>
      </c>
      <c r="T214" s="177">
        <f>+P214-'CE_Ministeriale comparato'!I212</f>
        <v>0</v>
      </c>
      <c r="U214" s="177">
        <f>+Q214-'CE_Ministeriale comparato'!J212</f>
        <v>0</v>
      </c>
      <c r="V214" s="177">
        <f>+R214-'CE_Ministeriale comparato'!K212</f>
        <v>0</v>
      </c>
      <c r="W214" s="177">
        <f>+S214-'CE_Ministeriale comparato'!L212</f>
        <v>0</v>
      </c>
      <c r="AH214" s="177">
        <f>+AD214-'CE_Ministeriale comparato'!H213</f>
        <v>0</v>
      </c>
      <c r="AI214" s="177">
        <f>+AE214-'CE_Ministeriale comparato'!I213</f>
        <v>0</v>
      </c>
      <c r="AJ214" s="177">
        <f>+AF214-'CE_Ministeriale comparato'!J213</f>
        <v>0</v>
      </c>
      <c r="AK214" s="177">
        <f>+AG214-'CE_Ministeriale comparato'!K213</f>
        <v>0</v>
      </c>
      <c r="AL214" s="177">
        <f>+AH214-'CE_Ministeriale comparato'!L213</f>
        <v>0</v>
      </c>
    </row>
    <row r="215" spans="3:38" x14ac:dyDescent="0.25">
      <c r="C215" s="161">
        <v>0</v>
      </c>
      <c r="D215" s="20">
        <v>0</v>
      </c>
      <c r="E215" s="175">
        <f>+'CE-118'!C222</f>
        <v>0</v>
      </c>
      <c r="F215" s="175">
        <f>+'CE-118'!D222</f>
        <v>0</v>
      </c>
      <c r="G215" s="176">
        <f t="shared" si="6"/>
        <v>0</v>
      </c>
      <c r="H215" s="176">
        <f t="shared" si="7"/>
        <v>0</v>
      </c>
      <c r="S215" s="177">
        <f>+O215-'CE_Ministeriale comparato'!H213</f>
        <v>0</v>
      </c>
      <c r="T215" s="177">
        <f>+P215-'CE_Ministeriale comparato'!I213</f>
        <v>0</v>
      </c>
      <c r="U215" s="177">
        <f>+Q215-'CE_Ministeriale comparato'!J213</f>
        <v>0</v>
      </c>
      <c r="V215" s="177">
        <f>+R215-'CE_Ministeriale comparato'!K213</f>
        <v>0</v>
      </c>
      <c r="W215" s="177">
        <f>+S215-'CE_Ministeriale comparato'!L213</f>
        <v>0</v>
      </c>
      <c r="AH215" s="177">
        <f>+AD215-'CE_Ministeriale comparato'!H214</f>
        <v>0</v>
      </c>
      <c r="AI215" s="177">
        <f>+AE215-'CE_Ministeriale comparato'!I214</f>
        <v>0</v>
      </c>
      <c r="AJ215" s="177">
        <f>+AF215-'CE_Ministeriale comparato'!J214</f>
        <v>0</v>
      </c>
      <c r="AK215" s="177">
        <f>+AG215-'CE_Ministeriale comparato'!K214</f>
        <v>0</v>
      </c>
      <c r="AL215" s="177">
        <f>+AH215-'CE_Ministeriale comparato'!L214</f>
        <v>0</v>
      </c>
    </row>
    <row r="216" spans="3:38" x14ac:dyDescent="0.25">
      <c r="C216" s="161">
        <v>0</v>
      </c>
      <c r="D216" s="20">
        <v>0</v>
      </c>
      <c r="E216" s="175">
        <f>+'CE-118'!C223</f>
        <v>0</v>
      </c>
      <c r="F216" s="175">
        <f>+'CE-118'!D223</f>
        <v>0</v>
      </c>
      <c r="G216" s="176">
        <f t="shared" si="6"/>
        <v>0</v>
      </c>
      <c r="H216" s="176">
        <f t="shared" si="7"/>
        <v>0</v>
      </c>
      <c r="S216" s="177">
        <f>+O216-'CE_Ministeriale comparato'!H214</f>
        <v>0</v>
      </c>
      <c r="T216" s="177">
        <f>+P216-'CE_Ministeriale comparato'!I214</f>
        <v>0</v>
      </c>
      <c r="U216" s="177">
        <f>+Q216-'CE_Ministeriale comparato'!J214</f>
        <v>0</v>
      </c>
      <c r="V216" s="177">
        <f>+R216-'CE_Ministeriale comparato'!K214</f>
        <v>0</v>
      </c>
      <c r="W216" s="177">
        <f>+S216-'CE_Ministeriale comparato'!L214</f>
        <v>0</v>
      </c>
      <c r="AH216" s="177">
        <f>+AD216-'CE_Ministeriale comparato'!H215</f>
        <v>0</v>
      </c>
      <c r="AI216" s="177">
        <f>+AE216-'CE_Ministeriale comparato'!I215</f>
        <v>0</v>
      </c>
      <c r="AJ216" s="177">
        <f>+AF216-'CE_Ministeriale comparato'!J215</f>
        <v>0</v>
      </c>
      <c r="AK216" s="177">
        <f>+AG216-'CE_Ministeriale comparato'!K215</f>
        <v>0</v>
      </c>
      <c r="AL216" s="177">
        <f>+AH216-'CE_Ministeriale comparato'!L215</f>
        <v>0</v>
      </c>
    </row>
    <row r="217" spans="3:38" x14ac:dyDescent="0.25">
      <c r="C217" s="161">
        <v>0</v>
      </c>
      <c r="D217" s="20">
        <v>0</v>
      </c>
      <c r="E217" s="175">
        <f>+'CE-118'!C224</f>
        <v>0</v>
      </c>
      <c r="F217" s="175">
        <f>+'CE-118'!D224</f>
        <v>0</v>
      </c>
      <c r="G217" s="176">
        <f t="shared" si="6"/>
        <v>0</v>
      </c>
      <c r="H217" s="176">
        <f t="shared" si="7"/>
        <v>0</v>
      </c>
      <c r="S217" s="177">
        <f>+O217-'CE_Ministeriale comparato'!H215</f>
        <v>0</v>
      </c>
      <c r="T217" s="177">
        <f>+P217-'CE_Ministeriale comparato'!I215</f>
        <v>0</v>
      </c>
      <c r="U217" s="177">
        <f>+Q217-'CE_Ministeriale comparato'!J215</f>
        <v>0</v>
      </c>
      <c r="V217" s="177">
        <f>+R217-'CE_Ministeriale comparato'!K215</f>
        <v>0</v>
      </c>
      <c r="W217" s="177">
        <f>+S217-'CE_Ministeriale comparato'!L215</f>
        <v>0</v>
      </c>
      <c r="AH217" s="177">
        <f>+AD217-'CE_Ministeriale comparato'!H216</f>
        <v>0</v>
      </c>
      <c r="AI217" s="177">
        <f>+AE217-'CE_Ministeriale comparato'!I216</f>
        <v>0</v>
      </c>
      <c r="AJ217" s="177">
        <f>+AF217-'CE_Ministeriale comparato'!J216</f>
        <v>0</v>
      </c>
      <c r="AK217" s="177">
        <f>+AG217-'CE_Ministeriale comparato'!K216</f>
        <v>0</v>
      </c>
      <c r="AL217" s="177">
        <f>+AH217-'CE_Ministeriale comparato'!L216</f>
        <v>0</v>
      </c>
    </row>
    <row r="218" spans="3:38" x14ac:dyDescent="0.25">
      <c r="C218" s="161">
        <v>0</v>
      </c>
      <c r="D218" s="20">
        <v>0</v>
      </c>
      <c r="E218" s="175">
        <f>+'CE-118'!C225</f>
        <v>0</v>
      </c>
      <c r="F218" s="175">
        <f>+'CE-118'!D225</f>
        <v>0</v>
      </c>
      <c r="G218" s="176">
        <f t="shared" si="6"/>
        <v>0</v>
      </c>
      <c r="H218" s="176">
        <f t="shared" si="7"/>
        <v>0</v>
      </c>
      <c r="S218" s="177">
        <f>+O218-'CE_Ministeriale comparato'!H216</f>
        <v>0</v>
      </c>
      <c r="T218" s="177">
        <f>+P218-'CE_Ministeriale comparato'!I216</f>
        <v>0</v>
      </c>
      <c r="U218" s="177">
        <f>+Q218-'CE_Ministeriale comparato'!J216</f>
        <v>0</v>
      </c>
      <c r="V218" s="177">
        <f>+R218-'CE_Ministeriale comparato'!K216</f>
        <v>0</v>
      </c>
      <c r="W218" s="177">
        <f>+S218-'CE_Ministeriale comparato'!L216</f>
        <v>0</v>
      </c>
      <c r="AH218" s="177">
        <f>+AD218-'CE_Ministeriale comparato'!H217</f>
        <v>0</v>
      </c>
      <c r="AI218" s="177">
        <f>+AE218-'CE_Ministeriale comparato'!I217</f>
        <v>0</v>
      </c>
      <c r="AJ218" s="177">
        <f>+AF218-'CE_Ministeriale comparato'!J217</f>
        <v>0</v>
      </c>
      <c r="AK218" s="177">
        <f>+AG218-'CE_Ministeriale comparato'!K217</f>
        <v>0</v>
      </c>
      <c r="AL218" s="177">
        <f>+AH218-'CE_Ministeriale comparato'!L217</f>
        <v>0</v>
      </c>
    </row>
    <row r="219" spans="3:38" x14ac:dyDescent="0.25">
      <c r="C219" s="161">
        <v>10521080.140000001</v>
      </c>
      <c r="D219" s="20">
        <v>10585750.9</v>
      </c>
      <c r="E219" s="175">
        <f>+'CE-118'!C226</f>
        <v>10521080.140000001</v>
      </c>
      <c r="F219" s="175">
        <f>+'CE-118'!D226</f>
        <v>10585750.9</v>
      </c>
      <c r="G219" s="176">
        <f t="shared" si="6"/>
        <v>0</v>
      </c>
      <c r="H219" s="176">
        <f t="shared" si="7"/>
        <v>0</v>
      </c>
      <c r="S219" s="177">
        <f>+O219-'CE_Ministeriale comparato'!H217</f>
        <v>0</v>
      </c>
      <c r="T219" s="177">
        <f>+P219-'CE_Ministeriale comparato'!I217</f>
        <v>0</v>
      </c>
      <c r="U219" s="177">
        <f>+Q219-'CE_Ministeriale comparato'!J217</f>
        <v>0</v>
      </c>
      <c r="V219" s="177">
        <f>+R219-'CE_Ministeriale comparato'!K217</f>
        <v>0</v>
      </c>
      <c r="W219" s="177">
        <f>+S219-'CE_Ministeriale comparato'!L217</f>
        <v>0</v>
      </c>
      <c r="AH219" s="177">
        <f>+AD219-'CE_Ministeriale comparato'!H218</f>
        <v>0</v>
      </c>
      <c r="AI219" s="177">
        <f>+AE219-'CE_Ministeriale comparato'!I218</f>
        <v>0</v>
      </c>
      <c r="AJ219" s="177">
        <f>+AF219-'CE_Ministeriale comparato'!J218</f>
        <v>0</v>
      </c>
      <c r="AK219" s="177">
        <f>+AG219-'CE_Ministeriale comparato'!K218</f>
        <v>0</v>
      </c>
      <c r="AL219" s="177">
        <f>+AH219-'CE_Ministeriale comparato'!L218</f>
        <v>0</v>
      </c>
    </row>
    <row r="220" spans="3:38" x14ac:dyDescent="0.25">
      <c r="C220" s="161">
        <v>803591.95</v>
      </c>
      <c r="D220" s="20">
        <v>655975.65</v>
      </c>
      <c r="E220" s="175">
        <f>+'CE-118'!C227</f>
        <v>803591.95</v>
      </c>
      <c r="F220" s="175">
        <f>+'CE-118'!D227</f>
        <v>655975.65</v>
      </c>
      <c r="G220" s="176">
        <f t="shared" si="6"/>
        <v>0</v>
      </c>
      <c r="H220" s="176">
        <f t="shared" si="7"/>
        <v>0</v>
      </c>
      <c r="S220" s="177">
        <f>+O220-'CE_Ministeriale comparato'!H218</f>
        <v>0</v>
      </c>
      <c r="T220" s="177">
        <f>+P220-'CE_Ministeriale comparato'!I218</f>
        <v>0</v>
      </c>
      <c r="U220" s="177">
        <f>+Q220-'CE_Ministeriale comparato'!J218</f>
        <v>0</v>
      </c>
      <c r="V220" s="177">
        <f>+R220-'CE_Ministeriale comparato'!K218</f>
        <v>0</v>
      </c>
      <c r="W220" s="177">
        <f>+S220-'CE_Ministeriale comparato'!L218</f>
        <v>0</v>
      </c>
      <c r="AH220" s="177">
        <f>+AD220-'CE_Ministeriale comparato'!H219</f>
        <v>0</v>
      </c>
      <c r="AI220" s="177">
        <f>+AE220-'CE_Ministeriale comparato'!I219</f>
        <v>0</v>
      </c>
      <c r="AJ220" s="177">
        <f>+AF220-'CE_Ministeriale comparato'!J219</f>
        <v>0</v>
      </c>
      <c r="AK220" s="177">
        <f>+AG220-'CE_Ministeriale comparato'!K219</f>
        <v>0</v>
      </c>
      <c r="AL220" s="177">
        <f>+AH220-'CE_Ministeriale comparato'!L219</f>
        <v>0</v>
      </c>
    </row>
    <row r="221" spans="3:38" x14ac:dyDescent="0.25">
      <c r="C221" s="161">
        <v>3366019.63</v>
      </c>
      <c r="D221" s="20">
        <v>3356370.63</v>
      </c>
      <c r="E221" s="175">
        <f>+'CE-118'!C228</f>
        <v>3366019.63</v>
      </c>
      <c r="F221" s="175">
        <f>+'CE-118'!D228</f>
        <v>3356370.63</v>
      </c>
      <c r="G221" s="176">
        <f t="shared" si="6"/>
        <v>0</v>
      </c>
      <c r="H221" s="176">
        <f t="shared" si="7"/>
        <v>0</v>
      </c>
      <c r="S221" s="177">
        <f>+O221-'CE_Ministeriale comparato'!H219</f>
        <v>0</v>
      </c>
      <c r="T221" s="177">
        <f>+P221-'CE_Ministeriale comparato'!I219</f>
        <v>0</v>
      </c>
      <c r="U221" s="177">
        <f>+Q221-'CE_Ministeriale comparato'!J219</f>
        <v>0</v>
      </c>
      <c r="V221" s="177">
        <f>+R221-'CE_Ministeriale comparato'!K219</f>
        <v>0</v>
      </c>
      <c r="W221" s="177">
        <f>+S221-'CE_Ministeriale comparato'!L219</f>
        <v>0</v>
      </c>
      <c r="AH221" s="177">
        <f>+AD221-'CE_Ministeriale comparato'!H220</f>
        <v>0</v>
      </c>
      <c r="AI221" s="177">
        <f>+AE221-'CE_Ministeriale comparato'!I220</f>
        <v>0</v>
      </c>
      <c r="AJ221" s="177">
        <f>+AF221-'CE_Ministeriale comparato'!J220</f>
        <v>0</v>
      </c>
      <c r="AK221" s="177">
        <f>+AG221-'CE_Ministeriale comparato'!K220</f>
        <v>0</v>
      </c>
      <c r="AL221" s="177">
        <f>+AH221-'CE_Ministeriale comparato'!L220</f>
        <v>0</v>
      </c>
    </row>
    <row r="222" spans="3:38" x14ac:dyDescent="0.25">
      <c r="C222" s="161">
        <v>0</v>
      </c>
      <c r="D222" s="20">
        <v>0</v>
      </c>
      <c r="E222" s="175">
        <f>+'CE-118'!C229</f>
        <v>0</v>
      </c>
      <c r="F222" s="175">
        <f>+'CE-118'!D229</f>
        <v>0</v>
      </c>
      <c r="G222" s="176">
        <f t="shared" si="6"/>
        <v>0</v>
      </c>
      <c r="H222" s="176">
        <f t="shared" si="7"/>
        <v>0</v>
      </c>
      <c r="S222" s="177">
        <f>+O222-'CE_Ministeriale comparato'!H220</f>
        <v>0</v>
      </c>
      <c r="T222" s="177">
        <f>+P222-'CE_Ministeriale comparato'!I220</f>
        <v>0</v>
      </c>
      <c r="U222" s="177">
        <f>+Q222-'CE_Ministeriale comparato'!J220</f>
        <v>0</v>
      </c>
      <c r="V222" s="177">
        <f>+R222-'CE_Ministeriale comparato'!K220</f>
        <v>0</v>
      </c>
      <c r="W222" s="177">
        <f>+S222-'CE_Ministeriale comparato'!L220</f>
        <v>0</v>
      </c>
      <c r="AH222" s="177">
        <f>+AD222-'CE_Ministeriale comparato'!H221</f>
        <v>0</v>
      </c>
      <c r="AI222" s="177">
        <f>+AE222-'CE_Ministeriale comparato'!I221</f>
        <v>0</v>
      </c>
      <c r="AJ222" s="177">
        <f>+AF222-'CE_Ministeriale comparato'!J221</f>
        <v>0</v>
      </c>
      <c r="AK222" s="177">
        <f>+AG222-'CE_Ministeriale comparato'!K221</f>
        <v>0</v>
      </c>
      <c r="AL222" s="177">
        <f>+AH222-'CE_Ministeriale comparato'!L221</f>
        <v>0</v>
      </c>
    </row>
    <row r="223" spans="3:38" x14ac:dyDescent="0.25">
      <c r="C223" s="161">
        <v>9068821.3399999999</v>
      </c>
      <c r="D223" s="20">
        <v>10142477.609999999</v>
      </c>
      <c r="E223" s="175">
        <f>+'CE-118'!C230</f>
        <v>9068821.3399999999</v>
      </c>
      <c r="F223" s="175">
        <f>+'CE-118'!D230</f>
        <v>10142477.609999999</v>
      </c>
      <c r="G223" s="176">
        <f t="shared" si="6"/>
        <v>0</v>
      </c>
      <c r="H223" s="176">
        <f t="shared" si="7"/>
        <v>0</v>
      </c>
      <c r="S223" s="177">
        <f>+O223-'CE_Ministeriale comparato'!H221</f>
        <v>0</v>
      </c>
      <c r="T223" s="177">
        <f>+P223-'CE_Ministeriale comparato'!I221</f>
        <v>0</v>
      </c>
      <c r="U223" s="177">
        <f>+Q223-'CE_Ministeriale comparato'!J221</f>
        <v>0</v>
      </c>
      <c r="V223" s="177">
        <f>+R223-'CE_Ministeriale comparato'!K221</f>
        <v>0</v>
      </c>
      <c r="W223" s="177">
        <f>+S223-'CE_Ministeriale comparato'!L221</f>
        <v>0</v>
      </c>
      <c r="AH223" s="177">
        <f>+AD223-'CE_Ministeriale comparato'!H222</f>
        <v>0</v>
      </c>
      <c r="AI223" s="177">
        <f>+AE223-'CE_Ministeriale comparato'!I222</f>
        <v>0</v>
      </c>
      <c r="AJ223" s="177">
        <f>+AF223-'CE_Ministeriale comparato'!J222</f>
        <v>0</v>
      </c>
      <c r="AK223" s="177">
        <f>+AG223-'CE_Ministeriale comparato'!K222</f>
        <v>0</v>
      </c>
      <c r="AL223" s="177">
        <f>+AH223-'CE_Ministeriale comparato'!L222</f>
        <v>0</v>
      </c>
    </row>
    <row r="224" spans="3:38" x14ac:dyDescent="0.25">
      <c r="C224" s="161">
        <v>208635.6</v>
      </c>
      <c r="D224" s="20">
        <v>191014.39999999999</v>
      </c>
      <c r="E224" s="175">
        <f>+'CE-118'!C231</f>
        <v>208635.6</v>
      </c>
      <c r="F224" s="175">
        <f>+'CE-118'!D231</f>
        <v>191014.39999999999</v>
      </c>
      <c r="G224" s="176">
        <f t="shared" si="6"/>
        <v>0</v>
      </c>
      <c r="H224" s="176">
        <f t="shared" si="7"/>
        <v>0</v>
      </c>
      <c r="S224" s="177">
        <f>+O224-'CE_Ministeriale comparato'!H222</f>
        <v>0</v>
      </c>
      <c r="T224" s="177">
        <f>+P224-'CE_Ministeriale comparato'!I222</f>
        <v>0</v>
      </c>
      <c r="U224" s="177">
        <f>+Q224-'CE_Ministeriale comparato'!J222</f>
        <v>0</v>
      </c>
      <c r="V224" s="177">
        <f>+R224-'CE_Ministeriale comparato'!K222</f>
        <v>0</v>
      </c>
      <c r="W224" s="177">
        <f>+S224-'CE_Ministeriale comparato'!L222</f>
        <v>0</v>
      </c>
      <c r="AH224" s="177">
        <f>+AD224-'CE_Ministeriale comparato'!H223</f>
        <v>0</v>
      </c>
      <c r="AI224" s="177">
        <f>+AE224-'CE_Ministeriale comparato'!I223</f>
        <v>0</v>
      </c>
      <c r="AJ224" s="177">
        <f>+AF224-'CE_Ministeriale comparato'!J223</f>
        <v>0</v>
      </c>
      <c r="AK224" s="177">
        <f>+AG224-'CE_Ministeriale comparato'!K223</f>
        <v>0</v>
      </c>
      <c r="AL224" s="177">
        <f>+AH224-'CE_Ministeriale comparato'!L223</f>
        <v>0</v>
      </c>
    </row>
    <row r="225" spans="3:38" x14ac:dyDescent="0.25">
      <c r="C225" s="161">
        <v>288633.96000000002</v>
      </c>
      <c r="D225" s="20">
        <v>269666.92</v>
      </c>
      <c r="E225" s="175">
        <f>+'CE-118'!C232</f>
        <v>288633.96000000002</v>
      </c>
      <c r="F225" s="175">
        <f>+'CE-118'!D232</f>
        <v>269666.92</v>
      </c>
      <c r="G225" s="176">
        <f t="shared" si="6"/>
        <v>0</v>
      </c>
      <c r="H225" s="176">
        <f t="shared" si="7"/>
        <v>0</v>
      </c>
      <c r="S225" s="177">
        <f>+O225-'CE_Ministeriale comparato'!H223</f>
        <v>0</v>
      </c>
      <c r="T225" s="177">
        <f>+P225-'CE_Ministeriale comparato'!I223</f>
        <v>0</v>
      </c>
      <c r="U225" s="177">
        <f>+Q225-'CE_Ministeriale comparato'!J223</f>
        <v>0</v>
      </c>
      <c r="V225" s="177">
        <f>+R225-'CE_Ministeriale comparato'!K223</f>
        <v>0</v>
      </c>
      <c r="W225" s="177">
        <f>+S225-'CE_Ministeriale comparato'!L223</f>
        <v>0</v>
      </c>
      <c r="AH225" s="177">
        <f>+AD225-'CE_Ministeriale comparato'!H224</f>
        <v>0</v>
      </c>
      <c r="AI225" s="177">
        <f>+AE225-'CE_Ministeriale comparato'!I224</f>
        <v>0</v>
      </c>
      <c r="AJ225" s="177">
        <f>+AF225-'CE_Ministeriale comparato'!J224</f>
        <v>0</v>
      </c>
      <c r="AK225" s="177">
        <f>+AG225-'CE_Ministeriale comparato'!K224</f>
        <v>0</v>
      </c>
      <c r="AL225" s="177">
        <f>+AH225-'CE_Ministeriale comparato'!L224</f>
        <v>0</v>
      </c>
    </row>
    <row r="226" spans="3:38" x14ac:dyDescent="0.25">
      <c r="C226" s="161">
        <v>287064</v>
      </c>
      <c r="D226" s="20">
        <v>260561</v>
      </c>
      <c r="E226" s="175">
        <f>+'CE-118'!C233</f>
        <v>287064</v>
      </c>
      <c r="F226" s="175">
        <f>+'CE-118'!D233</f>
        <v>260561</v>
      </c>
      <c r="G226" s="176">
        <f t="shared" si="6"/>
        <v>0</v>
      </c>
      <c r="H226" s="176">
        <f t="shared" si="7"/>
        <v>0</v>
      </c>
      <c r="S226" s="177">
        <f>+O226-'CE_Ministeriale comparato'!H224</f>
        <v>0</v>
      </c>
      <c r="T226" s="177">
        <f>+P226-'CE_Ministeriale comparato'!I224</f>
        <v>0</v>
      </c>
      <c r="U226" s="177">
        <f>+Q226-'CE_Ministeriale comparato'!J224</f>
        <v>0</v>
      </c>
      <c r="V226" s="177">
        <f>+R226-'CE_Ministeriale comparato'!K224</f>
        <v>0</v>
      </c>
      <c r="W226" s="177">
        <f>+S226-'CE_Ministeriale comparato'!L224</f>
        <v>0</v>
      </c>
      <c r="AH226" s="177">
        <f>+AD226-'CE_Ministeriale comparato'!H225</f>
        <v>0</v>
      </c>
      <c r="AI226" s="177">
        <f>+AE226-'CE_Ministeriale comparato'!I225</f>
        <v>0</v>
      </c>
      <c r="AJ226" s="177">
        <f>+AF226-'CE_Ministeriale comparato'!J225</f>
        <v>0</v>
      </c>
      <c r="AK226" s="177">
        <f>+AG226-'CE_Ministeriale comparato'!K225</f>
        <v>0</v>
      </c>
      <c r="AL226" s="177">
        <f>+AH226-'CE_Ministeriale comparato'!L225</f>
        <v>0</v>
      </c>
    </row>
    <row r="227" spans="3:38" x14ac:dyDescent="0.25">
      <c r="C227" s="161">
        <v>0</v>
      </c>
      <c r="D227" s="20">
        <v>0</v>
      </c>
      <c r="E227" s="175">
        <f>+'CE-118'!C234</f>
        <v>0</v>
      </c>
      <c r="F227" s="175">
        <f>+'CE-118'!D234</f>
        <v>0</v>
      </c>
      <c r="G227" s="176">
        <f t="shared" si="6"/>
        <v>0</v>
      </c>
      <c r="H227" s="176">
        <f t="shared" si="7"/>
        <v>0</v>
      </c>
      <c r="S227" s="177">
        <f>+O227-'CE_Ministeriale comparato'!H225</f>
        <v>0</v>
      </c>
      <c r="T227" s="177">
        <f>+P227-'CE_Ministeriale comparato'!I225</f>
        <v>0</v>
      </c>
      <c r="U227" s="177">
        <f>+Q227-'CE_Ministeriale comparato'!J225</f>
        <v>0</v>
      </c>
      <c r="V227" s="177">
        <f>+R227-'CE_Ministeriale comparato'!K225</f>
        <v>0</v>
      </c>
      <c r="W227" s="177">
        <f>+S227-'CE_Ministeriale comparato'!L225</f>
        <v>0</v>
      </c>
      <c r="AH227" s="177">
        <f>+AD227-'CE_Ministeriale comparato'!H226</f>
        <v>0</v>
      </c>
      <c r="AI227" s="177">
        <f>+AE227-'CE_Ministeriale comparato'!I226</f>
        <v>0</v>
      </c>
      <c r="AJ227" s="177">
        <f>+AF227-'CE_Ministeriale comparato'!J226</f>
        <v>0</v>
      </c>
      <c r="AK227" s="177">
        <f>+AG227-'CE_Ministeriale comparato'!K226</f>
        <v>0</v>
      </c>
      <c r="AL227" s="177">
        <f>+AH227-'CE_Ministeriale comparato'!L226</f>
        <v>0</v>
      </c>
    </row>
    <row r="228" spans="3:38" x14ac:dyDescent="0.25">
      <c r="C228" s="161">
        <v>0</v>
      </c>
      <c r="D228" s="20">
        <v>0</v>
      </c>
      <c r="E228" s="175">
        <f>+'CE-118'!C235</f>
        <v>0</v>
      </c>
      <c r="F228" s="175">
        <f>+'CE-118'!D235</f>
        <v>0</v>
      </c>
      <c r="G228" s="176">
        <f t="shared" si="6"/>
        <v>0</v>
      </c>
      <c r="H228" s="176">
        <f t="shared" si="7"/>
        <v>0</v>
      </c>
      <c r="S228" s="177">
        <f>+O228-'CE_Ministeriale comparato'!H226</f>
        <v>0</v>
      </c>
      <c r="T228" s="177">
        <f>+P228-'CE_Ministeriale comparato'!I226</f>
        <v>0</v>
      </c>
      <c r="U228" s="177">
        <f>+Q228-'CE_Ministeriale comparato'!J226</f>
        <v>0</v>
      </c>
      <c r="V228" s="177">
        <f>+R228-'CE_Ministeriale comparato'!K226</f>
        <v>0</v>
      </c>
      <c r="W228" s="177">
        <f>+S228-'CE_Ministeriale comparato'!L226</f>
        <v>0</v>
      </c>
      <c r="AH228" s="177">
        <f>+AD228-'CE_Ministeriale comparato'!H227</f>
        <v>0</v>
      </c>
      <c r="AI228" s="177">
        <f>+AE228-'CE_Ministeriale comparato'!I227</f>
        <v>0</v>
      </c>
      <c r="AJ228" s="177">
        <f>+AF228-'CE_Ministeriale comparato'!J227</f>
        <v>0</v>
      </c>
      <c r="AK228" s="177">
        <f>+AG228-'CE_Ministeriale comparato'!K227</f>
        <v>0</v>
      </c>
      <c r="AL228" s="177">
        <f>+AH228-'CE_Ministeriale comparato'!L227</f>
        <v>0</v>
      </c>
    </row>
    <row r="229" spans="3:38" x14ac:dyDescent="0.25">
      <c r="C229" s="161">
        <v>0</v>
      </c>
      <c r="D229" s="20">
        <v>0</v>
      </c>
      <c r="E229" s="175">
        <f>+'CE-118'!C236</f>
        <v>0</v>
      </c>
      <c r="F229" s="175">
        <f>+'CE-118'!D236</f>
        <v>0</v>
      </c>
      <c r="G229" s="176">
        <f t="shared" si="6"/>
        <v>0</v>
      </c>
      <c r="H229" s="176">
        <f t="shared" si="7"/>
        <v>0</v>
      </c>
      <c r="S229" s="177">
        <f>+O229-'CE_Ministeriale comparato'!H227</f>
        <v>0</v>
      </c>
      <c r="T229" s="177">
        <f>+P229-'CE_Ministeriale comparato'!I227</f>
        <v>0</v>
      </c>
      <c r="U229" s="177">
        <f>+Q229-'CE_Ministeriale comparato'!J227</f>
        <v>0</v>
      </c>
      <c r="V229" s="177">
        <f>+R229-'CE_Ministeriale comparato'!K227</f>
        <v>0</v>
      </c>
      <c r="W229" s="177">
        <f>+S229-'CE_Ministeriale comparato'!L227</f>
        <v>0</v>
      </c>
      <c r="AH229" s="177">
        <f>+AD229-'CE_Ministeriale comparato'!H228</f>
        <v>0</v>
      </c>
      <c r="AI229" s="177">
        <f>+AE229-'CE_Ministeriale comparato'!I228</f>
        <v>0</v>
      </c>
      <c r="AJ229" s="177">
        <f>+AF229-'CE_Ministeriale comparato'!J228</f>
        <v>0</v>
      </c>
      <c r="AK229" s="177">
        <f>+AG229-'CE_Ministeriale comparato'!K228</f>
        <v>0</v>
      </c>
      <c r="AL229" s="177">
        <f>+AH229-'CE_Ministeriale comparato'!L228</f>
        <v>0</v>
      </c>
    </row>
    <row r="230" spans="3:38" x14ac:dyDescent="0.25">
      <c r="C230" s="161">
        <v>1569.96</v>
      </c>
      <c r="D230" s="20">
        <v>9105.92</v>
      </c>
      <c r="E230" s="175">
        <f>+'CE-118'!C237</f>
        <v>1569.96</v>
      </c>
      <c r="F230" s="175">
        <f>+'CE-118'!D237</f>
        <v>9105.92</v>
      </c>
      <c r="G230" s="176">
        <f t="shared" si="6"/>
        <v>0</v>
      </c>
      <c r="H230" s="176">
        <f t="shared" si="7"/>
        <v>0</v>
      </c>
      <c r="S230" s="177">
        <f>+O230-'CE_Ministeriale comparato'!H228</f>
        <v>0</v>
      </c>
      <c r="T230" s="177">
        <f>+P230-'CE_Ministeriale comparato'!I228</f>
        <v>0</v>
      </c>
      <c r="U230" s="177">
        <f>+Q230-'CE_Ministeriale comparato'!J228</f>
        <v>0</v>
      </c>
      <c r="V230" s="177">
        <f>+R230-'CE_Ministeriale comparato'!K228</f>
        <v>0</v>
      </c>
      <c r="W230" s="177">
        <f>+S230-'CE_Ministeriale comparato'!L228</f>
        <v>0</v>
      </c>
      <c r="AH230" s="177">
        <f>+AD230-'CE_Ministeriale comparato'!H229</f>
        <v>0</v>
      </c>
      <c r="AI230" s="177">
        <f>+AE230-'CE_Ministeriale comparato'!I229</f>
        <v>0</v>
      </c>
      <c r="AJ230" s="177">
        <f>+AF230-'CE_Ministeriale comparato'!J229</f>
        <v>0</v>
      </c>
      <c r="AK230" s="177">
        <f>+AG230-'CE_Ministeriale comparato'!K229</f>
        <v>0</v>
      </c>
      <c r="AL230" s="177">
        <f>+AH230-'CE_Ministeriale comparato'!L229</f>
        <v>0</v>
      </c>
    </row>
    <row r="231" spans="3:38" x14ac:dyDescent="0.25">
      <c r="C231" s="161">
        <v>1955535.4200000002</v>
      </c>
      <c r="D231" s="20">
        <v>1600351.94</v>
      </c>
      <c r="E231" s="175">
        <f>+'CE-118'!C238</f>
        <v>1955535.4200000002</v>
      </c>
      <c r="F231" s="175">
        <f>+'CE-118'!D238</f>
        <v>1600351.94</v>
      </c>
      <c r="G231" s="176">
        <f t="shared" si="6"/>
        <v>0</v>
      </c>
      <c r="H231" s="176">
        <f t="shared" si="7"/>
        <v>0</v>
      </c>
      <c r="S231" s="177">
        <f>+O231-'CE_Ministeriale comparato'!H229</f>
        <v>0</v>
      </c>
      <c r="T231" s="177">
        <f>+P231-'CE_Ministeriale comparato'!I229</f>
        <v>0</v>
      </c>
      <c r="U231" s="177">
        <f>+Q231-'CE_Ministeriale comparato'!J229</f>
        <v>0</v>
      </c>
      <c r="V231" s="177">
        <f>+R231-'CE_Ministeriale comparato'!K229</f>
        <v>0</v>
      </c>
      <c r="W231" s="177">
        <f>+S231-'CE_Ministeriale comparato'!L229</f>
        <v>0</v>
      </c>
      <c r="AH231" s="177">
        <f>+AD231-'CE_Ministeriale comparato'!H230</f>
        <v>0</v>
      </c>
      <c r="AI231" s="177">
        <f>+AE231-'CE_Ministeriale comparato'!I230</f>
        <v>0</v>
      </c>
      <c r="AJ231" s="177">
        <f>+AF231-'CE_Ministeriale comparato'!J230</f>
        <v>0</v>
      </c>
      <c r="AK231" s="177">
        <f>+AG231-'CE_Ministeriale comparato'!K230</f>
        <v>0</v>
      </c>
      <c r="AL231" s="177">
        <f>+AH231-'CE_Ministeriale comparato'!L230</f>
        <v>0</v>
      </c>
    </row>
    <row r="232" spans="3:38" x14ac:dyDescent="0.25">
      <c r="C232" s="161">
        <v>84533.09</v>
      </c>
      <c r="D232" s="20">
        <v>135888.23000000001</v>
      </c>
      <c r="E232" s="175">
        <f>+'CE-118'!C239</f>
        <v>84533.09</v>
      </c>
      <c r="F232" s="175">
        <f>+'CE-118'!D239</f>
        <v>135888.23000000001</v>
      </c>
      <c r="G232" s="176">
        <f t="shared" si="6"/>
        <v>0</v>
      </c>
      <c r="H232" s="176">
        <f t="shared" si="7"/>
        <v>0</v>
      </c>
      <c r="S232" s="177">
        <f>+O232-'CE_Ministeriale comparato'!H230</f>
        <v>0</v>
      </c>
      <c r="T232" s="177">
        <f>+P232-'CE_Ministeriale comparato'!I230</f>
        <v>0</v>
      </c>
      <c r="U232" s="177">
        <f>+Q232-'CE_Ministeriale comparato'!J230</f>
        <v>0</v>
      </c>
      <c r="V232" s="177">
        <f>+R232-'CE_Ministeriale comparato'!K230</f>
        <v>0</v>
      </c>
      <c r="W232" s="177">
        <f>+S232-'CE_Ministeriale comparato'!L230</f>
        <v>0</v>
      </c>
      <c r="AH232" s="177">
        <f>+AD232-'CE_Ministeriale comparato'!H231</f>
        <v>0</v>
      </c>
      <c r="AI232" s="177">
        <f>+AE232-'CE_Ministeriale comparato'!I231</f>
        <v>0</v>
      </c>
      <c r="AJ232" s="177">
        <f>+AF232-'CE_Ministeriale comparato'!J231</f>
        <v>0</v>
      </c>
      <c r="AK232" s="177">
        <f>+AG232-'CE_Ministeriale comparato'!K231</f>
        <v>0</v>
      </c>
      <c r="AL232" s="177">
        <f>+AH232-'CE_Ministeriale comparato'!L231</f>
        <v>0</v>
      </c>
    </row>
    <row r="233" spans="3:38" x14ac:dyDescent="0.25">
      <c r="C233" s="161">
        <v>0</v>
      </c>
      <c r="D233" s="20">
        <v>0</v>
      </c>
      <c r="E233" s="175">
        <f>+'CE-118'!C240</f>
        <v>0</v>
      </c>
      <c r="F233" s="175">
        <f>+'CE-118'!D240</f>
        <v>0</v>
      </c>
      <c r="G233" s="176">
        <f t="shared" si="6"/>
        <v>0</v>
      </c>
      <c r="H233" s="176">
        <f t="shared" si="7"/>
        <v>0</v>
      </c>
      <c r="S233" s="177">
        <f>+O233-'CE_Ministeriale comparato'!H231</f>
        <v>0</v>
      </c>
      <c r="T233" s="177">
        <f>+P233-'CE_Ministeriale comparato'!I231</f>
        <v>0</v>
      </c>
      <c r="U233" s="177">
        <f>+Q233-'CE_Ministeriale comparato'!J231</f>
        <v>0</v>
      </c>
      <c r="V233" s="177">
        <f>+R233-'CE_Ministeriale comparato'!K231</f>
        <v>0</v>
      </c>
      <c r="W233" s="177">
        <f>+S233-'CE_Ministeriale comparato'!L231</f>
        <v>0</v>
      </c>
      <c r="AH233" s="177">
        <f>+AD233-'CE_Ministeriale comparato'!H232</f>
        <v>0</v>
      </c>
      <c r="AI233" s="177">
        <f>+AE233-'CE_Ministeriale comparato'!I232</f>
        <v>0</v>
      </c>
      <c r="AJ233" s="177">
        <f>+AF233-'CE_Ministeriale comparato'!J232</f>
        <v>0</v>
      </c>
      <c r="AK233" s="177">
        <f>+AG233-'CE_Ministeriale comparato'!K232</f>
        <v>0</v>
      </c>
      <c r="AL233" s="177">
        <f>+AH233-'CE_Ministeriale comparato'!L232</f>
        <v>0</v>
      </c>
    </row>
    <row r="234" spans="3:38" x14ac:dyDescent="0.25">
      <c r="C234" s="161">
        <v>0</v>
      </c>
      <c r="D234" s="20">
        <v>0</v>
      </c>
      <c r="E234" s="175">
        <f>+'CE-118'!C241</f>
        <v>0</v>
      </c>
      <c r="F234" s="175">
        <f>+'CE-118'!D241</f>
        <v>0</v>
      </c>
      <c r="G234" s="176">
        <f t="shared" si="6"/>
        <v>0</v>
      </c>
      <c r="H234" s="176">
        <f t="shared" si="7"/>
        <v>0</v>
      </c>
      <c r="S234" s="177">
        <f>+O234-'CE_Ministeriale comparato'!H232</f>
        <v>0</v>
      </c>
      <c r="T234" s="177">
        <f>+P234-'CE_Ministeriale comparato'!I232</f>
        <v>0</v>
      </c>
      <c r="U234" s="177">
        <f>+Q234-'CE_Ministeriale comparato'!J232</f>
        <v>0</v>
      </c>
      <c r="V234" s="177">
        <f>+R234-'CE_Ministeriale comparato'!K232</f>
        <v>0</v>
      </c>
      <c r="W234" s="177">
        <f>+S234-'CE_Ministeriale comparato'!L232</f>
        <v>0</v>
      </c>
      <c r="AH234" s="177">
        <f>+AD234-'CE_Ministeriale comparato'!H233</f>
        <v>0</v>
      </c>
      <c r="AI234" s="177">
        <f>+AE234-'CE_Ministeriale comparato'!I233</f>
        <v>0</v>
      </c>
      <c r="AJ234" s="177">
        <f>+AF234-'CE_Ministeriale comparato'!J233</f>
        <v>0</v>
      </c>
      <c r="AK234" s="177">
        <f>+AG234-'CE_Ministeriale comparato'!K233</f>
        <v>0</v>
      </c>
      <c r="AL234" s="177">
        <f>+AH234-'CE_Ministeriale comparato'!L233</f>
        <v>0</v>
      </c>
    </row>
    <row r="235" spans="3:38" x14ac:dyDescent="0.25">
      <c r="C235" s="161">
        <v>1871002.33</v>
      </c>
      <c r="D235" s="20">
        <v>1464463.71</v>
      </c>
      <c r="E235" s="175">
        <f>+'CE-118'!C242</f>
        <v>1871002.33</v>
      </c>
      <c r="F235" s="175">
        <f>+'CE-118'!D242</f>
        <v>1464463.71</v>
      </c>
      <c r="G235" s="176">
        <f t="shared" si="6"/>
        <v>0</v>
      </c>
      <c r="H235" s="176">
        <f t="shared" si="7"/>
        <v>0</v>
      </c>
      <c r="S235" s="177">
        <f>+O235-'CE_Ministeriale comparato'!H233</f>
        <v>0</v>
      </c>
      <c r="T235" s="177">
        <f>+P235-'CE_Ministeriale comparato'!I233</f>
        <v>0</v>
      </c>
      <c r="U235" s="177">
        <f>+Q235-'CE_Ministeriale comparato'!J233</f>
        <v>0</v>
      </c>
      <c r="V235" s="177">
        <f>+R235-'CE_Ministeriale comparato'!K233</f>
        <v>0</v>
      </c>
      <c r="W235" s="177">
        <f>+S235-'CE_Ministeriale comparato'!L233</f>
        <v>0</v>
      </c>
      <c r="AH235" s="177">
        <f>+AD235-'CE_Ministeriale comparato'!H234</f>
        <v>0</v>
      </c>
      <c r="AI235" s="177">
        <f>+AE235-'CE_Ministeriale comparato'!I234</f>
        <v>0</v>
      </c>
      <c r="AJ235" s="177">
        <f>+AF235-'CE_Ministeriale comparato'!J234</f>
        <v>0</v>
      </c>
      <c r="AK235" s="177">
        <f>+AG235-'CE_Ministeriale comparato'!K234</f>
        <v>0</v>
      </c>
      <c r="AL235" s="177">
        <f>+AH235-'CE_Ministeriale comparato'!L234</f>
        <v>0</v>
      </c>
    </row>
    <row r="236" spans="3:38" x14ac:dyDescent="0.25">
      <c r="C236" s="161">
        <v>1105790.3799999999</v>
      </c>
      <c r="D236" s="20">
        <v>1056326.07</v>
      </c>
      <c r="E236" s="175">
        <f>+'CE-118'!C243</f>
        <v>1105790.3799999999</v>
      </c>
      <c r="F236" s="175">
        <f>+'CE-118'!D243</f>
        <v>1056326.07</v>
      </c>
      <c r="G236" s="176">
        <f t="shared" si="6"/>
        <v>0</v>
      </c>
      <c r="H236" s="176">
        <f t="shared" si="7"/>
        <v>0</v>
      </c>
      <c r="S236" s="177">
        <f>+O236-'CE_Ministeriale comparato'!H234</f>
        <v>0</v>
      </c>
      <c r="T236" s="177">
        <f>+P236-'CE_Ministeriale comparato'!I234</f>
        <v>0</v>
      </c>
      <c r="U236" s="177">
        <f>+Q236-'CE_Ministeriale comparato'!J234</f>
        <v>0</v>
      </c>
      <c r="V236" s="177">
        <f>+R236-'CE_Ministeriale comparato'!K234</f>
        <v>0</v>
      </c>
      <c r="W236" s="177">
        <f>+S236-'CE_Ministeriale comparato'!L234</f>
        <v>0</v>
      </c>
      <c r="AH236" s="177">
        <f>+AD236-'CE_Ministeriale comparato'!H235</f>
        <v>0</v>
      </c>
      <c r="AI236" s="177">
        <f>+AE236-'CE_Ministeriale comparato'!I235</f>
        <v>0</v>
      </c>
      <c r="AJ236" s="177">
        <f>+AF236-'CE_Ministeriale comparato'!J235</f>
        <v>0</v>
      </c>
      <c r="AK236" s="177">
        <f>+AG236-'CE_Ministeriale comparato'!K235</f>
        <v>0</v>
      </c>
      <c r="AL236" s="177">
        <f>+AH236-'CE_Ministeriale comparato'!L235</f>
        <v>0</v>
      </c>
    </row>
    <row r="237" spans="3:38" x14ac:dyDescent="0.25">
      <c r="C237" s="161">
        <v>0</v>
      </c>
      <c r="D237" s="20">
        <v>0</v>
      </c>
      <c r="E237" s="175">
        <f>+'CE-118'!C244</f>
        <v>0</v>
      </c>
      <c r="F237" s="175">
        <f>+'CE-118'!D244</f>
        <v>0</v>
      </c>
      <c r="G237" s="176">
        <f t="shared" si="6"/>
        <v>0</v>
      </c>
      <c r="H237" s="176">
        <f t="shared" si="7"/>
        <v>0</v>
      </c>
      <c r="S237" s="177">
        <f>+O237-'CE_Ministeriale comparato'!H235</f>
        <v>0</v>
      </c>
      <c r="T237" s="177">
        <f>+P237-'CE_Ministeriale comparato'!I235</f>
        <v>0</v>
      </c>
      <c r="U237" s="177">
        <f>+Q237-'CE_Ministeriale comparato'!J235</f>
        <v>0</v>
      </c>
      <c r="V237" s="177">
        <f>+R237-'CE_Ministeriale comparato'!K235</f>
        <v>0</v>
      </c>
      <c r="W237" s="177">
        <f>+S237-'CE_Ministeriale comparato'!L235</f>
        <v>0</v>
      </c>
      <c r="AH237" s="177">
        <f>+AD237-'CE_Ministeriale comparato'!H236</f>
        <v>0</v>
      </c>
      <c r="AI237" s="177">
        <f>+AE237-'CE_Ministeriale comparato'!I236</f>
        <v>0</v>
      </c>
      <c r="AJ237" s="177">
        <f>+AF237-'CE_Ministeriale comparato'!J236</f>
        <v>0</v>
      </c>
      <c r="AK237" s="177">
        <f>+AG237-'CE_Ministeriale comparato'!K236</f>
        <v>0</v>
      </c>
      <c r="AL237" s="177">
        <f>+AH237-'CE_Ministeriale comparato'!L236</f>
        <v>0</v>
      </c>
    </row>
    <row r="238" spans="3:38" x14ac:dyDescent="0.25">
      <c r="C238" s="161">
        <v>0</v>
      </c>
      <c r="D238" s="20">
        <v>0</v>
      </c>
      <c r="E238" s="175">
        <f>+'CE-118'!C245</f>
        <v>0</v>
      </c>
      <c r="F238" s="175">
        <f>+'CE-118'!D245</f>
        <v>0</v>
      </c>
      <c r="G238" s="176">
        <f t="shared" si="6"/>
        <v>0</v>
      </c>
      <c r="H238" s="176">
        <f t="shared" si="7"/>
        <v>0</v>
      </c>
      <c r="S238" s="177">
        <f>+O238-'CE_Ministeriale comparato'!H236</f>
        <v>0</v>
      </c>
      <c r="T238" s="177">
        <f>+P238-'CE_Ministeriale comparato'!I236</f>
        <v>0</v>
      </c>
      <c r="U238" s="177">
        <f>+Q238-'CE_Ministeriale comparato'!J236</f>
        <v>0</v>
      </c>
      <c r="V238" s="177">
        <f>+R238-'CE_Ministeriale comparato'!K236</f>
        <v>0</v>
      </c>
      <c r="W238" s="177">
        <f>+S238-'CE_Ministeriale comparato'!L236</f>
        <v>0</v>
      </c>
      <c r="AH238" s="177">
        <f>+AD238-'CE_Ministeriale comparato'!H237</f>
        <v>0</v>
      </c>
      <c r="AI238" s="177">
        <f>+AE238-'CE_Ministeriale comparato'!I237</f>
        <v>0</v>
      </c>
      <c r="AJ238" s="177">
        <f>+AF238-'CE_Ministeriale comparato'!J237</f>
        <v>0</v>
      </c>
      <c r="AK238" s="177">
        <f>+AG238-'CE_Ministeriale comparato'!K237</f>
        <v>0</v>
      </c>
      <c r="AL238" s="177">
        <f>+AH238-'CE_Ministeriale comparato'!L237</f>
        <v>0</v>
      </c>
    </row>
    <row r="239" spans="3:38" x14ac:dyDescent="0.25">
      <c r="C239" s="161">
        <v>0</v>
      </c>
      <c r="D239" s="20">
        <v>0</v>
      </c>
      <c r="E239" s="175">
        <f>+'CE-118'!C246</f>
        <v>0</v>
      </c>
      <c r="F239" s="175">
        <f>+'CE-118'!D246</f>
        <v>0</v>
      </c>
      <c r="G239" s="176">
        <f t="shared" si="6"/>
        <v>0</v>
      </c>
      <c r="H239" s="176">
        <f t="shared" si="7"/>
        <v>0</v>
      </c>
      <c r="S239" s="177">
        <f>+O239-'CE_Ministeriale comparato'!H237</f>
        <v>0</v>
      </c>
      <c r="T239" s="177">
        <f>+P239-'CE_Ministeriale comparato'!I237</f>
        <v>0</v>
      </c>
      <c r="U239" s="177">
        <f>+Q239-'CE_Ministeriale comparato'!J237</f>
        <v>0</v>
      </c>
      <c r="V239" s="177">
        <f>+R239-'CE_Ministeriale comparato'!K237</f>
        <v>0</v>
      </c>
      <c r="W239" s="177">
        <f>+S239-'CE_Ministeriale comparato'!L237</f>
        <v>0</v>
      </c>
      <c r="AH239" s="177">
        <f>+AD239-'CE_Ministeriale comparato'!H238</f>
        <v>0</v>
      </c>
      <c r="AI239" s="177">
        <f>+AE239-'CE_Ministeriale comparato'!I238</f>
        <v>0</v>
      </c>
      <c r="AJ239" s="177">
        <f>+AF239-'CE_Ministeriale comparato'!J238</f>
        <v>0</v>
      </c>
      <c r="AK239" s="177">
        <f>+AG239-'CE_Ministeriale comparato'!K238</f>
        <v>0</v>
      </c>
      <c r="AL239" s="177">
        <f>+AH239-'CE_Ministeriale comparato'!L238</f>
        <v>0</v>
      </c>
    </row>
    <row r="240" spans="3:38" x14ac:dyDescent="0.25">
      <c r="C240" s="161">
        <v>1105790.3799999999</v>
      </c>
      <c r="D240" s="20">
        <v>1056326.07</v>
      </c>
      <c r="E240" s="175">
        <f>+'CE-118'!C247</f>
        <v>1105790.3799999999</v>
      </c>
      <c r="F240" s="175">
        <f>+'CE-118'!D247</f>
        <v>1056326.07</v>
      </c>
      <c r="G240" s="176">
        <f t="shared" si="6"/>
        <v>0</v>
      </c>
      <c r="H240" s="176">
        <f t="shared" si="7"/>
        <v>0</v>
      </c>
      <c r="S240" s="177">
        <f>+O240-'CE_Ministeriale comparato'!H238</f>
        <v>0</v>
      </c>
      <c r="T240" s="177">
        <f>+P240-'CE_Ministeriale comparato'!I238</f>
        <v>0</v>
      </c>
      <c r="U240" s="177">
        <f>+Q240-'CE_Ministeriale comparato'!J238</f>
        <v>0</v>
      </c>
      <c r="V240" s="177">
        <f>+R240-'CE_Ministeriale comparato'!K238</f>
        <v>0</v>
      </c>
      <c r="W240" s="177">
        <f>+S240-'CE_Ministeriale comparato'!L238</f>
        <v>0</v>
      </c>
      <c r="AH240" s="177">
        <f>+AD240-'CE_Ministeriale comparato'!H239</f>
        <v>0</v>
      </c>
      <c r="AI240" s="177">
        <f>+AE240-'CE_Ministeriale comparato'!I239</f>
        <v>0</v>
      </c>
      <c r="AJ240" s="177">
        <f>+AF240-'CE_Ministeriale comparato'!J239</f>
        <v>0</v>
      </c>
      <c r="AK240" s="177">
        <f>+AG240-'CE_Ministeriale comparato'!K239</f>
        <v>0</v>
      </c>
      <c r="AL240" s="177">
        <f>+AH240-'CE_Ministeriale comparato'!L239</f>
        <v>0</v>
      </c>
    </row>
    <row r="241" spans="3:38" x14ac:dyDescent="0.25">
      <c r="C241" s="161">
        <v>90866454.200000003</v>
      </c>
      <c r="D241" s="20">
        <v>93645933.210000008</v>
      </c>
      <c r="E241" s="175">
        <f>+'CE-118'!C248</f>
        <v>90866454.200000003</v>
      </c>
      <c r="F241" s="175">
        <f>+'CE-118'!D248</f>
        <v>93645933.210000008</v>
      </c>
      <c r="G241" s="176">
        <f t="shared" si="6"/>
        <v>0</v>
      </c>
      <c r="H241" s="176">
        <f t="shared" si="7"/>
        <v>0</v>
      </c>
      <c r="S241" s="177">
        <f>+O241-'CE_Ministeriale comparato'!H239</f>
        <v>0</v>
      </c>
      <c r="T241" s="177">
        <f>+P241-'CE_Ministeriale comparato'!I239</f>
        <v>0</v>
      </c>
      <c r="U241" s="177">
        <f>+Q241-'CE_Ministeriale comparato'!J239</f>
        <v>0</v>
      </c>
      <c r="V241" s="177">
        <f>+R241-'CE_Ministeriale comparato'!K239</f>
        <v>0</v>
      </c>
      <c r="W241" s="177">
        <f>+S241-'CE_Ministeriale comparato'!L239</f>
        <v>0</v>
      </c>
      <c r="AH241" s="177">
        <f>+AD241-'CE_Ministeriale comparato'!H240</f>
        <v>0</v>
      </c>
      <c r="AI241" s="177">
        <f>+AE241-'CE_Ministeriale comparato'!I240</f>
        <v>0</v>
      </c>
      <c r="AJ241" s="177">
        <f>+AF241-'CE_Ministeriale comparato'!J240</f>
        <v>0</v>
      </c>
      <c r="AK241" s="177">
        <f>+AG241-'CE_Ministeriale comparato'!K240</f>
        <v>0</v>
      </c>
      <c r="AL241" s="177">
        <f>+AH241-'CE_Ministeriale comparato'!L240</f>
        <v>0</v>
      </c>
    </row>
    <row r="242" spans="3:38" x14ac:dyDescent="0.25">
      <c r="C242" s="161">
        <v>27976626</v>
      </c>
      <c r="D242" s="20">
        <v>31890236</v>
      </c>
      <c r="E242" s="175">
        <f>+'CE-118'!C249</f>
        <v>27976626</v>
      </c>
      <c r="F242" s="175">
        <f>+'CE-118'!D249</f>
        <v>31890236</v>
      </c>
      <c r="G242" s="176">
        <f t="shared" si="6"/>
        <v>0</v>
      </c>
      <c r="H242" s="176">
        <f t="shared" si="7"/>
        <v>0</v>
      </c>
      <c r="S242" s="177">
        <f>+O242-'CE_Ministeriale comparato'!H240</f>
        <v>0</v>
      </c>
      <c r="T242" s="177">
        <f>+P242-'CE_Ministeriale comparato'!I240</f>
        <v>0</v>
      </c>
      <c r="U242" s="177">
        <f>+Q242-'CE_Ministeriale comparato'!J240</f>
        <v>0</v>
      </c>
      <c r="V242" s="177">
        <f>+R242-'CE_Ministeriale comparato'!K240</f>
        <v>0</v>
      </c>
      <c r="W242" s="177">
        <f>+S242-'CE_Ministeriale comparato'!L240</f>
        <v>0</v>
      </c>
      <c r="AH242" s="177">
        <f>+AD242-'CE_Ministeriale comparato'!H241</f>
        <v>0</v>
      </c>
      <c r="AI242" s="177">
        <f>+AE242-'CE_Ministeriale comparato'!I241</f>
        <v>0</v>
      </c>
      <c r="AJ242" s="177">
        <f>+AF242-'CE_Ministeriale comparato'!J241</f>
        <v>0</v>
      </c>
      <c r="AK242" s="177">
        <f>+AG242-'CE_Ministeriale comparato'!K241</f>
        <v>0</v>
      </c>
      <c r="AL242" s="177">
        <f>+AH242-'CE_Ministeriale comparato'!L241</f>
        <v>0</v>
      </c>
    </row>
    <row r="243" spans="3:38" x14ac:dyDescent="0.25">
      <c r="C243" s="161">
        <v>0</v>
      </c>
      <c r="D243" s="20">
        <v>0</v>
      </c>
      <c r="E243" s="175">
        <f>+'CE-118'!C250</f>
        <v>0</v>
      </c>
      <c r="F243" s="175">
        <f>+'CE-118'!D250</f>
        <v>0</v>
      </c>
      <c r="G243" s="176">
        <f t="shared" si="6"/>
        <v>0</v>
      </c>
      <c r="H243" s="176">
        <f t="shared" si="7"/>
        <v>0</v>
      </c>
      <c r="S243" s="177">
        <f>+O243-'CE_Ministeriale comparato'!H241</f>
        <v>0</v>
      </c>
      <c r="T243" s="177">
        <f>+P243-'CE_Ministeriale comparato'!I241</f>
        <v>0</v>
      </c>
      <c r="U243" s="177">
        <f>+Q243-'CE_Ministeriale comparato'!J241</f>
        <v>0</v>
      </c>
      <c r="V243" s="177">
        <f>+R243-'CE_Ministeriale comparato'!K241</f>
        <v>0</v>
      </c>
      <c r="W243" s="177">
        <f>+S243-'CE_Ministeriale comparato'!L241</f>
        <v>0</v>
      </c>
      <c r="AH243" s="177">
        <f>+AD243-'CE_Ministeriale comparato'!H242</f>
        <v>0</v>
      </c>
      <c r="AI243" s="177">
        <f>+AE243-'CE_Ministeriale comparato'!I242</f>
        <v>0</v>
      </c>
      <c r="AJ243" s="177">
        <f>+AF243-'CE_Ministeriale comparato'!J242</f>
        <v>0</v>
      </c>
      <c r="AK243" s="177">
        <f>+AG243-'CE_Ministeriale comparato'!K242</f>
        <v>0</v>
      </c>
      <c r="AL243" s="177">
        <f>+AH243-'CE_Ministeriale comparato'!L242</f>
        <v>0</v>
      </c>
    </row>
    <row r="244" spans="3:38" x14ac:dyDescent="0.25">
      <c r="C244" s="161">
        <v>16545086</v>
      </c>
      <c r="D244" s="20">
        <v>15177793</v>
      </c>
      <c r="E244" s="175">
        <f>+'CE-118'!C251</f>
        <v>16545086</v>
      </c>
      <c r="F244" s="175">
        <f>+'CE-118'!D251</f>
        <v>15177793</v>
      </c>
      <c r="G244" s="176">
        <f t="shared" si="6"/>
        <v>0</v>
      </c>
      <c r="H244" s="176">
        <f t="shared" si="7"/>
        <v>0</v>
      </c>
      <c r="S244" s="177">
        <f>+O244-'CE_Ministeriale comparato'!H242</f>
        <v>0</v>
      </c>
      <c r="T244" s="177">
        <f>+P244-'CE_Ministeriale comparato'!I242</f>
        <v>0</v>
      </c>
      <c r="U244" s="177">
        <f>+Q244-'CE_Ministeriale comparato'!J242</f>
        <v>0</v>
      </c>
      <c r="V244" s="177">
        <f>+R244-'CE_Ministeriale comparato'!K242</f>
        <v>0</v>
      </c>
      <c r="W244" s="177">
        <f>+S244-'CE_Ministeriale comparato'!L242</f>
        <v>0</v>
      </c>
      <c r="AH244" s="177">
        <f>+AD244-'CE_Ministeriale comparato'!H243</f>
        <v>0</v>
      </c>
      <c r="AI244" s="177">
        <f>+AE244-'CE_Ministeriale comparato'!I243</f>
        <v>0</v>
      </c>
      <c r="AJ244" s="177">
        <f>+AF244-'CE_Ministeriale comparato'!J243</f>
        <v>0</v>
      </c>
      <c r="AK244" s="177">
        <f>+AG244-'CE_Ministeriale comparato'!K243</f>
        <v>0</v>
      </c>
      <c r="AL244" s="177">
        <f>+AH244-'CE_Ministeriale comparato'!L243</f>
        <v>0</v>
      </c>
    </row>
    <row r="245" spans="3:38" x14ac:dyDescent="0.25">
      <c r="C245" s="161">
        <v>31497285.949999999</v>
      </c>
      <c r="D245" s="20">
        <v>31622019.149999999</v>
      </c>
      <c r="E245" s="175">
        <f>+'CE-118'!C252</f>
        <v>31497285.949999999</v>
      </c>
      <c r="F245" s="175">
        <f>+'CE-118'!D252</f>
        <v>31622019.149999999</v>
      </c>
      <c r="G245" s="176">
        <f t="shared" si="6"/>
        <v>0</v>
      </c>
      <c r="H245" s="176">
        <f t="shared" si="7"/>
        <v>0</v>
      </c>
      <c r="S245" s="177">
        <f>+O245-'CE_Ministeriale comparato'!H243</f>
        <v>0</v>
      </c>
      <c r="T245" s="177">
        <f>+P245-'CE_Ministeriale comparato'!I243</f>
        <v>0</v>
      </c>
      <c r="U245" s="177">
        <f>+Q245-'CE_Ministeriale comparato'!J243</f>
        <v>0</v>
      </c>
      <c r="V245" s="177">
        <f>+R245-'CE_Ministeriale comparato'!K243</f>
        <v>0</v>
      </c>
      <c r="W245" s="177">
        <f>+S245-'CE_Ministeriale comparato'!L243</f>
        <v>0</v>
      </c>
      <c r="AH245" s="177">
        <f>+AD245-'CE_Ministeriale comparato'!H244</f>
        <v>0</v>
      </c>
      <c r="AI245" s="177">
        <f>+AE245-'CE_Ministeriale comparato'!I244</f>
        <v>0</v>
      </c>
      <c r="AJ245" s="177">
        <f>+AF245-'CE_Ministeriale comparato'!J244</f>
        <v>0</v>
      </c>
      <c r="AK245" s="177">
        <f>+AG245-'CE_Ministeriale comparato'!K244</f>
        <v>0</v>
      </c>
      <c r="AL245" s="177">
        <f>+AH245-'CE_Ministeriale comparato'!L244</f>
        <v>0</v>
      </c>
    </row>
    <row r="246" spans="3:38" x14ac:dyDescent="0.25">
      <c r="C246" s="161">
        <v>0</v>
      </c>
      <c r="D246" s="20">
        <v>0</v>
      </c>
      <c r="E246" s="175">
        <f>+'CE-118'!C253</f>
        <v>0</v>
      </c>
      <c r="F246" s="175">
        <f>+'CE-118'!D253</f>
        <v>0</v>
      </c>
      <c r="G246" s="176">
        <f t="shared" si="6"/>
        <v>0</v>
      </c>
      <c r="H246" s="176">
        <f t="shared" si="7"/>
        <v>0</v>
      </c>
      <c r="S246" s="177">
        <f>+O246-'CE_Ministeriale comparato'!H244</f>
        <v>0</v>
      </c>
      <c r="T246" s="177">
        <f>+P246-'CE_Ministeriale comparato'!I244</f>
        <v>0</v>
      </c>
      <c r="U246" s="177">
        <f>+Q246-'CE_Ministeriale comparato'!J244</f>
        <v>0</v>
      </c>
      <c r="V246" s="177">
        <f>+R246-'CE_Ministeriale comparato'!K244</f>
        <v>0</v>
      </c>
      <c r="W246" s="177">
        <f>+S246-'CE_Ministeriale comparato'!L244</f>
        <v>0</v>
      </c>
      <c r="AH246" s="177">
        <f>+AD246-'CE_Ministeriale comparato'!H245</f>
        <v>0</v>
      </c>
      <c r="AI246" s="177">
        <f>+AE246-'CE_Ministeriale comparato'!I245</f>
        <v>0</v>
      </c>
      <c r="AJ246" s="177">
        <f>+AF246-'CE_Ministeriale comparato'!J245</f>
        <v>0</v>
      </c>
      <c r="AK246" s="177">
        <f>+AG246-'CE_Ministeriale comparato'!K245</f>
        <v>0</v>
      </c>
      <c r="AL246" s="177">
        <f>+AH246-'CE_Ministeriale comparato'!L245</f>
        <v>0</v>
      </c>
    </row>
    <row r="247" spans="3:38" x14ac:dyDescent="0.25">
      <c r="C247" s="161">
        <v>0</v>
      </c>
      <c r="D247" s="20">
        <v>0</v>
      </c>
      <c r="E247" s="175">
        <f>+'CE-118'!C254</f>
        <v>0</v>
      </c>
      <c r="F247" s="175">
        <f>+'CE-118'!D254</f>
        <v>0</v>
      </c>
      <c r="G247" s="176">
        <f t="shared" si="6"/>
        <v>0</v>
      </c>
      <c r="H247" s="176">
        <f t="shared" si="7"/>
        <v>0</v>
      </c>
      <c r="S247" s="177">
        <f>+O247-'CE_Ministeriale comparato'!H245</f>
        <v>0</v>
      </c>
      <c r="T247" s="177">
        <f>+P247-'CE_Ministeriale comparato'!I245</f>
        <v>0</v>
      </c>
      <c r="U247" s="177">
        <f>+Q247-'CE_Ministeriale comparato'!J245</f>
        <v>0</v>
      </c>
      <c r="V247" s="177">
        <f>+R247-'CE_Ministeriale comparato'!K245</f>
        <v>0</v>
      </c>
      <c r="W247" s="177">
        <f>+S247-'CE_Ministeriale comparato'!L245</f>
        <v>0</v>
      </c>
      <c r="AH247" s="177">
        <f>+AD247-'CE_Ministeriale comparato'!H246</f>
        <v>0</v>
      </c>
      <c r="AI247" s="177">
        <f>+AE247-'CE_Ministeriale comparato'!I246</f>
        <v>0</v>
      </c>
      <c r="AJ247" s="177">
        <f>+AF247-'CE_Ministeriale comparato'!J246</f>
        <v>0</v>
      </c>
      <c r="AK247" s="177">
        <f>+AG247-'CE_Ministeriale comparato'!K246</f>
        <v>0</v>
      </c>
      <c r="AL247" s="177">
        <f>+AH247-'CE_Ministeriale comparato'!L246</f>
        <v>0</v>
      </c>
    </row>
    <row r="248" spans="3:38" x14ac:dyDescent="0.25">
      <c r="C248" s="161">
        <v>31497285.949999999</v>
      </c>
      <c r="D248" s="20">
        <v>31622019.149999999</v>
      </c>
      <c r="E248" s="175">
        <f>+'CE-118'!C255</f>
        <v>31497285.949999999</v>
      </c>
      <c r="F248" s="175">
        <f>+'CE-118'!D255</f>
        <v>31622019.149999999</v>
      </c>
      <c r="G248" s="176">
        <f t="shared" si="6"/>
        <v>0</v>
      </c>
      <c r="H248" s="176">
        <f t="shared" si="7"/>
        <v>0</v>
      </c>
      <c r="S248" s="177">
        <f>+O248-'CE_Ministeriale comparato'!H246</f>
        <v>0</v>
      </c>
      <c r="T248" s="177">
        <f>+P248-'CE_Ministeriale comparato'!I246</f>
        <v>0</v>
      </c>
      <c r="U248" s="177">
        <f>+Q248-'CE_Ministeriale comparato'!J246</f>
        <v>0</v>
      </c>
      <c r="V248" s="177">
        <f>+R248-'CE_Ministeriale comparato'!K246</f>
        <v>0</v>
      </c>
      <c r="W248" s="177">
        <f>+S248-'CE_Ministeriale comparato'!L246</f>
        <v>0</v>
      </c>
      <c r="AH248" s="177">
        <f>+AD248-'CE_Ministeriale comparato'!H247</f>
        <v>0</v>
      </c>
      <c r="AI248" s="177">
        <f>+AE248-'CE_Ministeriale comparato'!I247</f>
        <v>0</v>
      </c>
      <c r="AJ248" s="177">
        <f>+AF248-'CE_Ministeriale comparato'!J247</f>
        <v>0</v>
      </c>
      <c r="AK248" s="177">
        <f>+AG248-'CE_Ministeriale comparato'!K247</f>
        <v>0</v>
      </c>
      <c r="AL248" s="177">
        <f>+AH248-'CE_Ministeriale comparato'!L247</f>
        <v>0</v>
      </c>
    </row>
    <row r="249" spans="3:38" x14ac:dyDescent="0.25">
      <c r="C249" s="161">
        <v>0</v>
      </c>
      <c r="D249" s="20">
        <v>0</v>
      </c>
      <c r="E249" s="175">
        <f>+'CE-118'!C256</f>
        <v>0</v>
      </c>
      <c r="F249" s="175">
        <f>+'CE-118'!D256</f>
        <v>0</v>
      </c>
      <c r="G249" s="176">
        <f t="shared" si="6"/>
        <v>0</v>
      </c>
      <c r="H249" s="176">
        <f t="shared" si="7"/>
        <v>0</v>
      </c>
      <c r="S249" s="177">
        <f>+O249-'CE_Ministeriale comparato'!H247</f>
        <v>0</v>
      </c>
      <c r="T249" s="177">
        <f>+P249-'CE_Ministeriale comparato'!I247</f>
        <v>0</v>
      </c>
      <c r="U249" s="177">
        <f>+Q249-'CE_Ministeriale comparato'!J247</f>
        <v>0</v>
      </c>
      <c r="V249" s="177">
        <f>+R249-'CE_Ministeriale comparato'!K247</f>
        <v>0</v>
      </c>
      <c r="W249" s="177">
        <f>+S249-'CE_Ministeriale comparato'!L247</f>
        <v>0</v>
      </c>
      <c r="AH249" s="177">
        <f>+AD249-'CE_Ministeriale comparato'!H248</f>
        <v>0</v>
      </c>
      <c r="AI249" s="177">
        <f>+AE249-'CE_Ministeriale comparato'!I248</f>
        <v>0</v>
      </c>
      <c r="AJ249" s="177">
        <f>+AF249-'CE_Ministeriale comparato'!J248</f>
        <v>0</v>
      </c>
      <c r="AK249" s="177">
        <f>+AG249-'CE_Ministeriale comparato'!K248</f>
        <v>0</v>
      </c>
      <c r="AL249" s="177">
        <f>+AH249-'CE_Ministeriale comparato'!L248</f>
        <v>0</v>
      </c>
    </row>
    <row r="250" spans="3:38" x14ac:dyDescent="0.25">
      <c r="C250" s="161">
        <v>14847456.25</v>
      </c>
      <c r="D250" s="20">
        <v>14955885.060000001</v>
      </c>
      <c r="E250" s="175">
        <f>+'CE-118'!C257</f>
        <v>14847456.25</v>
      </c>
      <c r="F250" s="175">
        <f>+'CE-118'!D257</f>
        <v>14955885.060000001</v>
      </c>
      <c r="G250" s="176">
        <f t="shared" si="6"/>
        <v>0</v>
      </c>
      <c r="H250" s="176">
        <f t="shared" si="7"/>
        <v>0</v>
      </c>
      <c r="S250" s="177">
        <f>+O250-'CE_Ministeriale comparato'!H248</f>
        <v>0</v>
      </c>
      <c r="T250" s="177">
        <f>+P250-'CE_Ministeriale comparato'!I248</f>
        <v>0</v>
      </c>
      <c r="U250" s="177">
        <f>+Q250-'CE_Ministeriale comparato'!J248</f>
        <v>0</v>
      </c>
      <c r="V250" s="177">
        <f>+R250-'CE_Ministeriale comparato'!K248</f>
        <v>0</v>
      </c>
      <c r="W250" s="177">
        <f>+S250-'CE_Ministeriale comparato'!L248</f>
        <v>0</v>
      </c>
      <c r="AH250" s="177">
        <f>+AD250-'CE_Ministeriale comparato'!H249</f>
        <v>0</v>
      </c>
      <c r="AI250" s="177">
        <f>+AE250-'CE_Ministeriale comparato'!I249</f>
        <v>0</v>
      </c>
      <c r="AJ250" s="177">
        <f>+AF250-'CE_Ministeriale comparato'!J249</f>
        <v>0</v>
      </c>
      <c r="AK250" s="177">
        <f>+AG250-'CE_Ministeriale comparato'!K249</f>
        <v>0</v>
      </c>
      <c r="AL250" s="177">
        <f>+AH250-'CE_Ministeriale comparato'!L249</f>
        <v>0</v>
      </c>
    </row>
    <row r="251" spans="3:38" x14ac:dyDescent="0.25">
      <c r="C251" s="161">
        <v>1558492.65</v>
      </c>
      <c r="D251" s="20">
        <v>1766709.94</v>
      </c>
      <c r="E251" s="175">
        <f>+'CE-118'!C258</f>
        <v>1558492.65</v>
      </c>
      <c r="F251" s="175">
        <f>+'CE-118'!D258</f>
        <v>1766709.94</v>
      </c>
      <c r="G251" s="176">
        <f t="shared" si="6"/>
        <v>0</v>
      </c>
      <c r="H251" s="176">
        <f t="shared" si="7"/>
        <v>0</v>
      </c>
      <c r="S251" s="177">
        <f>+O251-'CE_Ministeriale comparato'!H249</f>
        <v>0</v>
      </c>
      <c r="T251" s="177">
        <f>+P251-'CE_Ministeriale comparato'!I249</f>
        <v>0</v>
      </c>
      <c r="U251" s="177">
        <f>+Q251-'CE_Ministeriale comparato'!J249</f>
        <v>0</v>
      </c>
      <c r="V251" s="177">
        <f>+R251-'CE_Ministeriale comparato'!K249</f>
        <v>0</v>
      </c>
      <c r="W251" s="177">
        <f>+S251-'CE_Ministeriale comparato'!L249</f>
        <v>0</v>
      </c>
      <c r="AH251" s="177">
        <f>+AD251-'CE_Ministeriale comparato'!H250</f>
        <v>0</v>
      </c>
      <c r="AI251" s="177">
        <f>+AE251-'CE_Ministeriale comparato'!I250</f>
        <v>0</v>
      </c>
      <c r="AJ251" s="177">
        <f>+AF251-'CE_Ministeriale comparato'!J250</f>
        <v>0</v>
      </c>
      <c r="AK251" s="177">
        <f>+AG251-'CE_Ministeriale comparato'!K250</f>
        <v>0</v>
      </c>
      <c r="AL251" s="177">
        <f>+AH251-'CE_Ministeriale comparato'!L250</f>
        <v>0</v>
      </c>
    </row>
    <row r="252" spans="3:38" x14ac:dyDescent="0.25">
      <c r="C252" s="161">
        <v>0</v>
      </c>
      <c r="D252" s="20">
        <v>0</v>
      </c>
      <c r="E252" s="175">
        <f>+'CE-118'!C259</f>
        <v>0</v>
      </c>
      <c r="F252" s="175">
        <f>+'CE-118'!D259</f>
        <v>0</v>
      </c>
      <c r="G252" s="176">
        <f t="shared" si="6"/>
        <v>0</v>
      </c>
      <c r="H252" s="176">
        <f t="shared" si="7"/>
        <v>0</v>
      </c>
      <c r="S252" s="177">
        <f>+O252-'CE_Ministeriale comparato'!H250</f>
        <v>0</v>
      </c>
      <c r="T252" s="177">
        <f>+P252-'CE_Ministeriale comparato'!I250</f>
        <v>0</v>
      </c>
      <c r="U252" s="177">
        <f>+Q252-'CE_Ministeriale comparato'!J250</f>
        <v>0</v>
      </c>
      <c r="V252" s="177">
        <f>+R252-'CE_Ministeriale comparato'!K250</f>
        <v>0</v>
      </c>
      <c r="W252" s="177">
        <f>+S252-'CE_Ministeriale comparato'!L250</f>
        <v>0</v>
      </c>
      <c r="AH252" s="177">
        <f>+AD252-'CE_Ministeriale comparato'!H251</f>
        <v>0</v>
      </c>
      <c r="AI252" s="177">
        <f>+AE252-'CE_Ministeriale comparato'!I251</f>
        <v>0</v>
      </c>
      <c r="AJ252" s="177">
        <f>+AF252-'CE_Ministeriale comparato'!J251</f>
        <v>0</v>
      </c>
      <c r="AK252" s="177">
        <f>+AG252-'CE_Ministeriale comparato'!K251</f>
        <v>0</v>
      </c>
      <c r="AL252" s="177">
        <f>+AH252-'CE_Ministeriale comparato'!L251</f>
        <v>0</v>
      </c>
    </row>
    <row r="253" spans="3:38" x14ac:dyDescent="0.25">
      <c r="C253" s="161">
        <v>0</v>
      </c>
      <c r="D253" s="20">
        <v>0</v>
      </c>
      <c r="E253" s="175">
        <f>+'CE-118'!C260</f>
        <v>0</v>
      </c>
      <c r="F253" s="175">
        <f>+'CE-118'!D260</f>
        <v>0</v>
      </c>
      <c r="G253" s="176">
        <f t="shared" si="6"/>
        <v>0</v>
      </c>
      <c r="H253" s="176">
        <f t="shared" si="7"/>
        <v>0</v>
      </c>
      <c r="S253" s="177">
        <f>+O253-'CE_Ministeriale comparato'!H251</f>
        <v>0</v>
      </c>
      <c r="T253" s="177">
        <f>+P253-'CE_Ministeriale comparato'!I251</f>
        <v>0</v>
      </c>
      <c r="U253" s="177">
        <f>+Q253-'CE_Ministeriale comparato'!J251</f>
        <v>0</v>
      </c>
      <c r="V253" s="177">
        <f>+R253-'CE_Ministeriale comparato'!K251</f>
        <v>0</v>
      </c>
      <c r="W253" s="177">
        <f>+S253-'CE_Ministeriale comparato'!L251</f>
        <v>0</v>
      </c>
      <c r="AH253" s="177">
        <f>+AD253-'CE_Ministeriale comparato'!H252</f>
        <v>0</v>
      </c>
      <c r="AI253" s="177">
        <f>+AE253-'CE_Ministeriale comparato'!I252</f>
        <v>0</v>
      </c>
      <c r="AJ253" s="177">
        <f>+AF253-'CE_Ministeriale comparato'!J252</f>
        <v>0</v>
      </c>
      <c r="AK253" s="177">
        <f>+AG253-'CE_Ministeriale comparato'!K252</f>
        <v>0</v>
      </c>
      <c r="AL253" s="177">
        <f>+AH253-'CE_Ministeriale comparato'!L252</f>
        <v>0</v>
      </c>
    </row>
    <row r="254" spans="3:38" x14ac:dyDescent="0.25">
      <c r="C254" s="161">
        <v>0</v>
      </c>
      <c r="D254" s="20">
        <v>0</v>
      </c>
      <c r="E254" s="175">
        <f>+'CE-118'!C261</f>
        <v>0</v>
      </c>
      <c r="F254" s="175">
        <f>+'CE-118'!D261</f>
        <v>0</v>
      </c>
      <c r="G254" s="176">
        <f t="shared" si="6"/>
        <v>0</v>
      </c>
      <c r="H254" s="176">
        <f t="shared" si="7"/>
        <v>0</v>
      </c>
      <c r="S254" s="177">
        <f>+O254-'CE_Ministeriale comparato'!H252</f>
        <v>0</v>
      </c>
      <c r="T254" s="177">
        <f>+P254-'CE_Ministeriale comparato'!I252</f>
        <v>0</v>
      </c>
      <c r="U254" s="177">
        <f>+Q254-'CE_Ministeriale comparato'!J252</f>
        <v>0</v>
      </c>
      <c r="V254" s="177">
        <f>+R254-'CE_Ministeriale comparato'!K252</f>
        <v>0</v>
      </c>
      <c r="W254" s="177">
        <f>+S254-'CE_Ministeriale comparato'!L252</f>
        <v>0</v>
      </c>
      <c r="AH254" s="177">
        <f>+AD254-'CE_Ministeriale comparato'!H253</f>
        <v>0</v>
      </c>
      <c r="AI254" s="177">
        <f>+AE254-'CE_Ministeriale comparato'!I253</f>
        <v>0</v>
      </c>
      <c r="AJ254" s="177">
        <f>+AF254-'CE_Ministeriale comparato'!J253</f>
        <v>0</v>
      </c>
      <c r="AK254" s="177">
        <f>+AG254-'CE_Ministeriale comparato'!K253</f>
        <v>0</v>
      </c>
      <c r="AL254" s="177">
        <f>+AH254-'CE_Ministeriale comparato'!L253</f>
        <v>0</v>
      </c>
    </row>
    <row r="255" spans="3:38" x14ac:dyDescent="0.25">
      <c r="C255" s="161">
        <v>1527851.13</v>
      </c>
      <c r="D255" s="20">
        <v>1747689.64</v>
      </c>
      <c r="E255" s="175">
        <f>+'CE-118'!C262</f>
        <v>1527851.13</v>
      </c>
      <c r="F255" s="175">
        <f>+'CE-118'!D262</f>
        <v>1747689.64</v>
      </c>
      <c r="G255" s="176">
        <f t="shared" si="6"/>
        <v>0</v>
      </c>
      <c r="H255" s="176">
        <f t="shared" si="7"/>
        <v>0</v>
      </c>
      <c r="S255" s="177">
        <f>+O255-'CE_Ministeriale comparato'!H253</f>
        <v>0</v>
      </c>
      <c r="T255" s="177">
        <f>+P255-'CE_Ministeriale comparato'!I253</f>
        <v>0</v>
      </c>
      <c r="U255" s="177">
        <f>+Q255-'CE_Ministeriale comparato'!J253</f>
        <v>0</v>
      </c>
      <c r="V255" s="177">
        <f>+R255-'CE_Ministeriale comparato'!K253</f>
        <v>0</v>
      </c>
      <c r="W255" s="177">
        <f>+S255-'CE_Ministeriale comparato'!L253</f>
        <v>0</v>
      </c>
      <c r="AH255" s="177">
        <f>+AD255-'CE_Ministeriale comparato'!H254</f>
        <v>0</v>
      </c>
      <c r="AI255" s="177">
        <f>+AE255-'CE_Ministeriale comparato'!I254</f>
        <v>0</v>
      </c>
      <c r="AJ255" s="177">
        <f>+AF255-'CE_Ministeriale comparato'!J254</f>
        <v>0</v>
      </c>
      <c r="AK255" s="177">
        <f>+AG255-'CE_Ministeriale comparato'!K254</f>
        <v>0</v>
      </c>
      <c r="AL255" s="177">
        <f>+AH255-'CE_Ministeriale comparato'!L254</f>
        <v>0</v>
      </c>
    </row>
    <row r="256" spans="3:38" x14ac:dyDescent="0.25">
      <c r="C256" s="161">
        <v>30641.52</v>
      </c>
      <c r="D256" s="20">
        <v>19020.3</v>
      </c>
      <c r="E256" s="175">
        <f>+'CE-118'!C263</f>
        <v>30641.52</v>
      </c>
      <c r="F256" s="175">
        <f>+'CE-118'!D263</f>
        <v>19020.3</v>
      </c>
      <c r="G256" s="176">
        <f t="shared" si="6"/>
        <v>0</v>
      </c>
      <c r="H256" s="176">
        <f t="shared" si="7"/>
        <v>0</v>
      </c>
      <c r="S256" s="177">
        <f>+O256-'CE_Ministeriale comparato'!H254</f>
        <v>0</v>
      </c>
      <c r="T256" s="177">
        <f>+P256-'CE_Ministeriale comparato'!I254</f>
        <v>0</v>
      </c>
      <c r="U256" s="177">
        <f>+Q256-'CE_Ministeriale comparato'!J254</f>
        <v>0</v>
      </c>
      <c r="V256" s="177">
        <f>+R256-'CE_Ministeriale comparato'!K254</f>
        <v>0</v>
      </c>
      <c r="W256" s="177">
        <f>+S256-'CE_Ministeriale comparato'!L254</f>
        <v>0</v>
      </c>
      <c r="AH256" s="177">
        <f>+AD256-'CE_Ministeriale comparato'!H255</f>
        <v>0</v>
      </c>
      <c r="AI256" s="177">
        <f>+AE256-'CE_Ministeriale comparato'!I255</f>
        <v>0</v>
      </c>
      <c r="AJ256" s="177">
        <f>+AF256-'CE_Ministeriale comparato'!J255</f>
        <v>0</v>
      </c>
      <c r="AK256" s="177">
        <f>+AG256-'CE_Ministeriale comparato'!K255</f>
        <v>0</v>
      </c>
      <c r="AL256" s="177">
        <f>+AH256-'CE_Ministeriale comparato'!L255</f>
        <v>0</v>
      </c>
    </row>
    <row r="257" spans="3:38" x14ac:dyDescent="0.25">
      <c r="C257" s="161">
        <v>10599310.34</v>
      </c>
      <c r="D257" s="20">
        <v>12308575</v>
      </c>
      <c r="E257" s="175">
        <f>+'CE-118'!C264</f>
        <v>10599310.34</v>
      </c>
      <c r="F257" s="175">
        <f>+'CE-118'!D264</f>
        <v>12308575</v>
      </c>
      <c r="G257" s="176">
        <f t="shared" si="6"/>
        <v>0</v>
      </c>
      <c r="H257" s="176">
        <f t="shared" si="7"/>
        <v>0</v>
      </c>
      <c r="S257" s="177">
        <f>+O257-'CE_Ministeriale comparato'!H255</f>
        <v>0</v>
      </c>
      <c r="T257" s="177">
        <f>+P257-'CE_Ministeriale comparato'!I255</f>
        <v>0</v>
      </c>
      <c r="U257" s="177">
        <f>+Q257-'CE_Ministeriale comparato'!J255</f>
        <v>0</v>
      </c>
      <c r="V257" s="177">
        <f>+R257-'CE_Ministeriale comparato'!K255</f>
        <v>0</v>
      </c>
      <c r="W257" s="177">
        <f>+S257-'CE_Ministeriale comparato'!L255</f>
        <v>0</v>
      </c>
      <c r="AH257" s="177">
        <f>+AD257-'CE_Ministeriale comparato'!H256</f>
        <v>0</v>
      </c>
      <c r="AI257" s="177">
        <f>+AE257-'CE_Ministeriale comparato'!I256</f>
        <v>0</v>
      </c>
      <c r="AJ257" s="177">
        <f>+AF257-'CE_Ministeriale comparato'!J256</f>
        <v>0</v>
      </c>
      <c r="AK257" s="177">
        <f>+AG257-'CE_Ministeriale comparato'!K256</f>
        <v>0</v>
      </c>
      <c r="AL257" s="177">
        <f>+AH257-'CE_Ministeriale comparato'!L256</f>
        <v>0</v>
      </c>
    </row>
    <row r="258" spans="3:38" x14ac:dyDescent="0.25">
      <c r="C258" s="161">
        <v>8123663</v>
      </c>
      <c r="D258" s="20">
        <v>9318865</v>
      </c>
      <c r="E258" s="175">
        <f>+'CE-118'!C265</f>
        <v>8123663</v>
      </c>
      <c r="F258" s="175">
        <f>+'CE-118'!D265</f>
        <v>9318865</v>
      </c>
      <c r="G258" s="176">
        <f t="shared" si="6"/>
        <v>0</v>
      </c>
      <c r="H258" s="176">
        <f t="shared" si="7"/>
        <v>0</v>
      </c>
      <c r="S258" s="177">
        <f>+O258-'CE_Ministeriale comparato'!H256</f>
        <v>0</v>
      </c>
      <c r="T258" s="177">
        <f>+P258-'CE_Ministeriale comparato'!I256</f>
        <v>0</v>
      </c>
      <c r="U258" s="177">
        <f>+Q258-'CE_Ministeriale comparato'!J256</f>
        <v>0</v>
      </c>
      <c r="V258" s="177">
        <f>+R258-'CE_Ministeriale comparato'!K256</f>
        <v>0</v>
      </c>
      <c r="W258" s="177">
        <f>+S258-'CE_Ministeriale comparato'!L256</f>
        <v>0</v>
      </c>
      <c r="AH258" s="177">
        <f>+AD258-'CE_Ministeriale comparato'!H257</f>
        <v>0</v>
      </c>
      <c r="AI258" s="177">
        <f>+AE258-'CE_Ministeriale comparato'!I257</f>
        <v>0</v>
      </c>
      <c r="AJ258" s="177">
        <f>+AF258-'CE_Ministeriale comparato'!J257</f>
        <v>0</v>
      </c>
      <c r="AK258" s="177">
        <f>+AG258-'CE_Ministeriale comparato'!K257</f>
        <v>0</v>
      </c>
      <c r="AL258" s="177">
        <f>+AH258-'CE_Ministeriale comparato'!L257</f>
        <v>0</v>
      </c>
    </row>
    <row r="259" spans="3:38" x14ac:dyDescent="0.25">
      <c r="C259" s="161">
        <v>0</v>
      </c>
      <c r="D259" s="20">
        <v>0</v>
      </c>
      <c r="E259" s="175">
        <f>+'CE-118'!C266</f>
        <v>0</v>
      </c>
      <c r="F259" s="175">
        <f>+'CE-118'!D266</f>
        <v>0</v>
      </c>
      <c r="G259" s="176">
        <f t="shared" si="6"/>
        <v>0</v>
      </c>
      <c r="H259" s="176">
        <f t="shared" si="7"/>
        <v>0</v>
      </c>
      <c r="S259" s="177">
        <f>+O259-'CE_Ministeriale comparato'!H257</f>
        <v>0</v>
      </c>
      <c r="T259" s="177">
        <f>+P259-'CE_Ministeriale comparato'!I257</f>
        <v>0</v>
      </c>
      <c r="U259" s="177">
        <f>+Q259-'CE_Ministeriale comparato'!J257</f>
        <v>0</v>
      </c>
      <c r="V259" s="177">
        <f>+R259-'CE_Ministeriale comparato'!K257</f>
        <v>0</v>
      </c>
      <c r="W259" s="177">
        <f>+S259-'CE_Ministeriale comparato'!L257</f>
        <v>0</v>
      </c>
      <c r="AH259" s="177">
        <f>+AD259-'CE_Ministeriale comparato'!H258</f>
        <v>0</v>
      </c>
      <c r="AI259" s="177">
        <f>+AE259-'CE_Ministeriale comparato'!I258</f>
        <v>0</v>
      </c>
      <c r="AJ259" s="177">
        <f>+AF259-'CE_Ministeriale comparato'!J258</f>
        <v>0</v>
      </c>
      <c r="AK259" s="177">
        <f>+AG259-'CE_Ministeriale comparato'!K258</f>
        <v>0</v>
      </c>
      <c r="AL259" s="177">
        <f>+AH259-'CE_Ministeriale comparato'!L258</f>
        <v>0</v>
      </c>
    </row>
    <row r="260" spans="3:38" x14ac:dyDescent="0.25">
      <c r="C260" s="161">
        <v>2475454</v>
      </c>
      <c r="D260" s="20">
        <v>2989710</v>
      </c>
      <c r="E260" s="175">
        <f>+'CE-118'!C267</f>
        <v>2475454</v>
      </c>
      <c r="F260" s="175">
        <f>+'CE-118'!D267</f>
        <v>2989710</v>
      </c>
      <c r="G260" s="176">
        <f t="shared" ref="G260:G323" si="8">+E260-C260</f>
        <v>0</v>
      </c>
      <c r="H260" s="176">
        <f t="shared" ref="H260:H323" si="9">+F260-D260</f>
        <v>0</v>
      </c>
      <c r="S260" s="177">
        <f>+O260-'CE_Ministeriale comparato'!H258</f>
        <v>0</v>
      </c>
      <c r="T260" s="177">
        <f>+P260-'CE_Ministeriale comparato'!I258</f>
        <v>0</v>
      </c>
      <c r="U260" s="177">
        <f>+Q260-'CE_Ministeriale comparato'!J258</f>
        <v>0</v>
      </c>
      <c r="V260" s="177">
        <f>+R260-'CE_Ministeriale comparato'!K258</f>
        <v>0</v>
      </c>
      <c r="W260" s="177">
        <f>+S260-'CE_Ministeriale comparato'!L258</f>
        <v>0</v>
      </c>
      <c r="AH260" s="177">
        <f>+AD260-'CE_Ministeriale comparato'!H259</f>
        <v>0</v>
      </c>
      <c r="AI260" s="177">
        <f>+AE260-'CE_Ministeriale comparato'!I259</f>
        <v>0</v>
      </c>
      <c r="AJ260" s="177">
        <f>+AF260-'CE_Ministeriale comparato'!J259</f>
        <v>0</v>
      </c>
      <c r="AK260" s="177">
        <f>+AG260-'CE_Ministeriale comparato'!K259</f>
        <v>0</v>
      </c>
      <c r="AL260" s="177">
        <f>+AH260-'CE_Ministeriale comparato'!L259</f>
        <v>0</v>
      </c>
    </row>
    <row r="261" spans="3:38" x14ac:dyDescent="0.25">
      <c r="C261" s="161">
        <v>193.34</v>
      </c>
      <c r="D261" s="20">
        <v>0</v>
      </c>
      <c r="E261" s="175">
        <f>+'CE-118'!C268</f>
        <v>193.34</v>
      </c>
      <c r="F261" s="175">
        <f>+'CE-118'!D268</f>
        <v>0</v>
      </c>
      <c r="G261" s="176">
        <f t="shared" si="8"/>
        <v>0</v>
      </c>
      <c r="H261" s="176">
        <f t="shared" si="9"/>
        <v>0</v>
      </c>
      <c r="S261" s="177">
        <f>+O261-'CE_Ministeriale comparato'!H259</f>
        <v>0</v>
      </c>
      <c r="T261" s="177">
        <f>+P261-'CE_Ministeriale comparato'!I259</f>
        <v>0</v>
      </c>
      <c r="U261" s="177">
        <f>+Q261-'CE_Ministeriale comparato'!J259</f>
        <v>0</v>
      </c>
      <c r="V261" s="177">
        <f>+R261-'CE_Ministeriale comparato'!K259</f>
        <v>0</v>
      </c>
      <c r="W261" s="177">
        <f>+S261-'CE_Ministeriale comparato'!L259</f>
        <v>0</v>
      </c>
      <c r="AH261" s="177">
        <f>+AD261-'CE_Ministeriale comparato'!H260</f>
        <v>0</v>
      </c>
      <c r="AI261" s="177">
        <f>+AE261-'CE_Ministeriale comparato'!I260</f>
        <v>0</v>
      </c>
      <c r="AJ261" s="177">
        <f>+AF261-'CE_Ministeriale comparato'!J260</f>
        <v>0</v>
      </c>
      <c r="AK261" s="177">
        <f>+AG261-'CE_Ministeriale comparato'!K260</f>
        <v>0</v>
      </c>
      <c r="AL261" s="177">
        <f>+AH261-'CE_Ministeriale comparato'!L260</f>
        <v>0</v>
      </c>
    </row>
    <row r="262" spans="3:38" x14ac:dyDescent="0.25">
      <c r="C262" s="161">
        <v>0</v>
      </c>
      <c r="D262" s="20">
        <v>0</v>
      </c>
      <c r="E262" s="175">
        <f>+'CE-118'!C269</f>
        <v>0</v>
      </c>
      <c r="F262" s="175">
        <f>+'CE-118'!D269</f>
        <v>0</v>
      </c>
      <c r="G262" s="176">
        <f t="shared" si="8"/>
        <v>0</v>
      </c>
      <c r="H262" s="176">
        <f t="shared" si="9"/>
        <v>0</v>
      </c>
      <c r="S262" s="177">
        <f>+O262-'CE_Ministeriale comparato'!H260</f>
        <v>0</v>
      </c>
      <c r="T262" s="177">
        <f>+P262-'CE_Ministeriale comparato'!I260</f>
        <v>0</v>
      </c>
      <c r="U262" s="177">
        <f>+Q262-'CE_Ministeriale comparato'!J260</f>
        <v>0</v>
      </c>
      <c r="V262" s="177">
        <f>+R262-'CE_Ministeriale comparato'!K260</f>
        <v>0</v>
      </c>
      <c r="W262" s="177">
        <f>+S262-'CE_Ministeriale comparato'!L260</f>
        <v>0</v>
      </c>
      <c r="AH262" s="177">
        <f>+AD262-'CE_Ministeriale comparato'!H261</f>
        <v>0</v>
      </c>
      <c r="AI262" s="177">
        <f>+AE262-'CE_Ministeriale comparato'!I261</f>
        <v>0</v>
      </c>
      <c r="AJ262" s="177">
        <f>+AF262-'CE_Ministeriale comparato'!J261</f>
        <v>0</v>
      </c>
      <c r="AK262" s="177">
        <f>+AG262-'CE_Ministeriale comparato'!K261</f>
        <v>0</v>
      </c>
      <c r="AL262" s="177">
        <f>+AH262-'CE_Ministeriale comparato'!L261</f>
        <v>0</v>
      </c>
    </row>
    <row r="263" spans="3:38" x14ac:dyDescent="0.25">
      <c r="C263" s="161">
        <v>0</v>
      </c>
      <c r="D263" s="20">
        <v>0</v>
      </c>
      <c r="E263" s="175">
        <f>+'CE-118'!C270</f>
        <v>0</v>
      </c>
      <c r="F263" s="175">
        <f>+'CE-118'!D270</f>
        <v>0</v>
      </c>
      <c r="G263" s="176">
        <f t="shared" si="8"/>
        <v>0</v>
      </c>
      <c r="H263" s="176">
        <f t="shared" si="9"/>
        <v>0</v>
      </c>
      <c r="S263" s="177">
        <f>+O263-'CE_Ministeriale comparato'!H261</f>
        <v>0</v>
      </c>
      <c r="T263" s="177">
        <f>+P263-'CE_Ministeriale comparato'!I261</f>
        <v>0</v>
      </c>
      <c r="U263" s="177">
        <f>+Q263-'CE_Ministeriale comparato'!J261</f>
        <v>0</v>
      </c>
      <c r="V263" s="177">
        <f>+R263-'CE_Ministeriale comparato'!K261</f>
        <v>0</v>
      </c>
      <c r="W263" s="177">
        <f>+S263-'CE_Ministeriale comparato'!L261</f>
        <v>0</v>
      </c>
      <c r="AH263" s="177">
        <f>+AD263-'CE_Ministeriale comparato'!H262</f>
        <v>0</v>
      </c>
      <c r="AI263" s="177">
        <f>+AE263-'CE_Ministeriale comparato'!I262</f>
        <v>0</v>
      </c>
      <c r="AJ263" s="177">
        <f>+AF263-'CE_Ministeriale comparato'!J262</f>
        <v>0</v>
      </c>
      <c r="AK263" s="177">
        <f>+AG263-'CE_Ministeriale comparato'!K262</f>
        <v>0</v>
      </c>
      <c r="AL263" s="177">
        <f>+AH263-'CE_Ministeriale comparato'!L262</f>
        <v>0</v>
      </c>
    </row>
    <row r="264" spans="3:38" x14ac:dyDescent="0.25">
      <c r="C264" s="161">
        <v>570082</v>
      </c>
      <c r="D264" s="20">
        <v>628609</v>
      </c>
      <c r="E264" s="175">
        <f>+'CE-118'!C271</f>
        <v>570082</v>
      </c>
      <c r="F264" s="175">
        <f>+'CE-118'!D271</f>
        <v>628609</v>
      </c>
      <c r="G264" s="176">
        <f t="shared" si="8"/>
        <v>0</v>
      </c>
      <c r="H264" s="176">
        <f t="shared" si="9"/>
        <v>0</v>
      </c>
      <c r="S264" s="177">
        <f>+O264-'CE_Ministeriale comparato'!H262</f>
        <v>0</v>
      </c>
      <c r="T264" s="177">
        <f>+P264-'CE_Ministeriale comparato'!I262</f>
        <v>0</v>
      </c>
      <c r="U264" s="177">
        <f>+Q264-'CE_Ministeriale comparato'!J262</f>
        <v>0</v>
      </c>
      <c r="V264" s="177">
        <f>+R264-'CE_Ministeriale comparato'!K262</f>
        <v>0</v>
      </c>
      <c r="W264" s="177">
        <f>+S264-'CE_Ministeriale comparato'!L262</f>
        <v>0</v>
      </c>
      <c r="AH264" s="177">
        <f>+AD264-'CE_Ministeriale comparato'!H263</f>
        <v>0</v>
      </c>
      <c r="AI264" s="177">
        <f>+AE264-'CE_Ministeriale comparato'!I263</f>
        <v>0</v>
      </c>
      <c r="AJ264" s="177">
        <f>+AF264-'CE_Ministeriale comparato'!J263</f>
        <v>0</v>
      </c>
      <c r="AK264" s="177">
        <f>+AG264-'CE_Ministeriale comparato'!K263</f>
        <v>0</v>
      </c>
      <c r="AL264" s="177">
        <f>+AH264-'CE_Ministeriale comparato'!L263</f>
        <v>0</v>
      </c>
    </row>
    <row r="265" spans="3:38" x14ac:dyDescent="0.25">
      <c r="C265" s="161">
        <v>446955</v>
      </c>
      <c r="D265" s="20">
        <v>543055</v>
      </c>
      <c r="E265" s="175">
        <f>+'CE-118'!C272</f>
        <v>446955</v>
      </c>
      <c r="F265" s="175">
        <f>+'CE-118'!D272</f>
        <v>543055</v>
      </c>
      <c r="G265" s="176">
        <f t="shared" si="8"/>
        <v>0</v>
      </c>
      <c r="H265" s="176">
        <f t="shared" si="9"/>
        <v>0</v>
      </c>
      <c r="S265" s="177">
        <f>+O265-'CE_Ministeriale comparato'!H263</f>
        <v>0</v>
      </c>
      <c r="T265" s="177">
        <f>+P265-'CE_Ministeriale comparato'!I263</f>
        <v>0</v>
      </c>
      <c r="U265" s="177">
        <f>+Q265-'CE_Ministeriale comparato'!J263</f>
        <v>0</v>
      </c>
      <c r="V265" s="177">
        <f>+R265-'CE_Ministeriale comparato'!K263</f>
        <v>0</v>
      </c>
      <c r="W265" s="177">
        <f>+S265-'CE_Ministeriale comparato'!L263</f>
        <v>0</v>
      </c>
      <c r="AH265" s="177">
        <f>+AD265-'CE_Ministeriale comparato'!H264</f>
        <v>0</v>
      </c>
      <c r="AI265" s="177">
        <f>+AE265-'CE_Ministeriale comparato'!I264</f>
        <v>0</v>
      </c>
      <c r="AJ265" s="177">
        <f>+AF265-'CE_Ministeriale comparato'!J264</f>
        <v>0</v>
      </c>
      <c r="AK265" s="177">
        <f>+AG265-'CE_Ministeriale comparato'!K264</f>
        <v>0</v>
      </c>
      <c r="AL265" s="177">
        <f>+AH265-'CE_Ministeriale comparato'!L264</f>
        <v>0</v>
      </c>
    </row>
    <row r="266" spans="3:38" x14ac:dyDescent="0.25">
      <c r="C266" s="161">
        <v>0</v>
      </c>
      <c r="D266" s="20">
        <v>0</v>
      </c>
      <c r="E266" s="175">
        <f>+'CE-118'!C273</f>
        <v>0</v>
      </c>
      <c r="F266" s="175">
        <f>+'CE-118'!D273</f>
        <v>0</v>
      </c>
      <c r="G266" s="176">
        <f t="shared" si="8"/>
        <v>0</v>
      </c>
      <c r="H266" s="176">
        <f t="shared" si="9"/>
        <v>0</v>
      </c>
      <c r="S266" s="177">
        <f>+O266-'CE_Ministeriale comparato'!H264</f>
        <v>0</v>
      </c>
      <c r="T266" s="177">
        <f>+P266-'CE_Ministeriale comparato'!I264</f>
        <v>0</v>
      </c>
      <c r="U266" s="177">
        <f>+Q266-'CE_Ministeriale comparato'!J264</f>
        <v>0</v>
      </c>
      <c r="V266" s="177">
        <f>+R266-'CE_Ministeriale comparato'!K264</f>
        <v>0</v>
      </c>
      <c r="W266" s="177">
        <f>+S266-'CE_Ministeriale comparato'!L264</f>
        <v>0</v>
      </c>
      <c r="AH266" s="177">
        <f>+AD266-'CE_Ministeriale comparato'!H265</f>
        <v>0</v>
      </c>
      <c r="AI266" s="177">
        <f>+AE266-'CE_Ministeriale comparato'!I265</f>
        <v>0</v>
      </c>
      <c r="AJ266" s="177">
        <f>+AF266-'CE_Ministeriale comparato'!J265</f>
        <v>0</v>
      </c>
      <c r="AK266" s="177">
        <f>+AG266-'CE_Ministeriale comparato'!K265</f>
        <v>0</v>
      </c>
      <c r="AL266" s="177">
        <f>+AH266-'CE_Ministeriale comparato'!L265</f>
        <v>0</v>
      </c>
    </row>
    <row r="267" spans="3:38" x14ac:dyDescent="0.25">
      <c r="C267" s="161">
        <v>123127</v>
      </c>
      <c r="D267" s="20">
        <v>85554</v>
      </c>
      <c r="E267" s="175">
        <f>+'CE-118'!C274</f>
        <v>123127</v>
      </c>
      <c r="F267" s="175">
        <f>+'CE-118'!D274</f>
        <v>85554</v>
      </c>
      <c r="G267" s="176">
        <f t="shared" si="8"/>
        <v>0</v>
      </c>
      <c r="H267" s="176">
        <f t="shared" si="9"/>
        <v>0</v>
      </c>
      <c r="S267" s="177">
        <f>+O267-'CE_Ministeriale comparato'!H265</f>
        <v>0</v>
      </c>
      <c r="T267" s="177">
        <f>+P267-'CE_Ministeriale comparato'!I265</f>
        <v>0</v>
      </c>
      <c r="U267" s="177">
        <f>+Q267-'CE_Ministeriale comparato'!J265</f>
        <v>0</v>
      </c>
      <c r="V267" s="177">
        <f>+R267-'CE_Ministeriale comparato'!K265</f>
        <v>0</v>
      </c>
      <c r="W267" s="177">
        <f>+S267-'CE_Ministeriale comparato'!L265</f>
        <v>0</v>
      </c>
      <c r="AH267" s="177">
        <f>+AD267-'CE_Ministeriale comparato'!H266</f>
        <v>0</v>
      </c>
      <c r="AI267" s="177">
        <f>+AE267-'CE_Ministeriale comparato'!I266</f>
        <v>0</v>
      </c>
      <c r="AJ267" s="177">
        <f>+AF267-'CE_Ministeriale comparato'!J266</f>
        <v>0</v>
      </c>
      <c r="AK267" s="177">
        <f>+AG267-'CE_Ministeriale comparato'!K266</f>
        <v>0</v>
      </c>
      <c r="AL267" s="177">
        <f>+AH267-'CE_Ministeriale comparato'!L266</f>
        <v>0</v>
      </c>
    </row>
    <row r="268" spans="3:38" x14ac:dyDescent="0.25">
      <c r="C268" s="161">
        <v>0</v>
      </c>
      <c r="D268" s="20">
        <v>0</v>
      </c>
      <c r="E268" s="175">
        <f>+'CE-118'!C275</f>
        <v>0</v>
      </c>
      <c r="F268" s="175">
        <f>+'CE-118'!D275</f>
        <v>0</v>
      </c>
      <c r="G268" s="176">
        <f t="shared" si="8"/>
        <v>0</v>
      </c>
      <c r="H268" s="176">
        <f t="shared" si="9"/>
        <v>0</v>
      </c>
      <c r="S268" s="177">
        <f>+O268-'CE_Ministeriale comparato'!H266</f>
        <v>0</v>
      </c>
      <c r="T268" s="177">
        <f>+P268-'CE_Ministeriale comparato'!I266</f>
        <v>0</v>
      </c>
      <c r="U268" s="177">
        <f>+Q268-'CE_Ministeriale comparato'!J266</f>
        <v>0</v>
      </c>
      <c r="V268" s="177">
        <f>+R268-'CE_Ministeriale comparato'!K266</f>
        <v>0</v>
      </c>
      <c r="W268" s="177">
        <f>+S268-'CE_Ministeriale comparato'!L266</f>
        <v>0</v>
      </c>
      <c r="AH268" s="177">
        <f>+AD268-'CE_Ministeriale comparato'!H267</f>
        <v>0</v>
      </c>
      <c r="AI268" s="177">
        <f>+AE268-'CE_Ministeriale comparato'!I267</f>
        <v>0</v>
      </c>
      <c r="AJ268" s="177">
        <f>+AF268-'CE_Ministeriale comparato'!J267</f>
        <v>0</v>
      </c>
      <c r="AK268" s="177">
        <f>+AG268-'CE_Ministeriale comparato'!K267</f>
        <v>0</v>
      </c>
      <c r="AL268" s="177">
        <f>+AH268-'CE_Ministeriale comparato'!L267</f>
        <v>0</v>
      </c>
    </row>
    <row r="269" spans="3:38" x14ac:dyDescent="0.25">
      <c r="C269" s="161">
        <v>0</v>
      </c>
      <c r="D269" s="20">
        <v>0</v>
      </c>
      <c r="E269" s="175">
        <f>+'CE-118'!C276</f>
        <v>0</v>
      </c>
      <c r="F269" s="175">
        <f>+'CE-118'!D276</f>
        <v>0</v>
      </c>
      <c r="G269" s="176">
        <f t="shared" si="8"/>
        <v>0</v>
      </c>
      <c r="H269" s="176">
        <f t="shared" si="9"/>
        <v>0</v>
      </c>
      <c r="S269" s="177">
        <f>+O269-'CE_Ministeriale comparato'!H267</f>
        <v>0</v>
      </c>
      <c r="T269" s="177">
        <f>+P269-'CE_Ministeriale comparato'!I267</f>
        <v>0</v>
      </c>
      <c r="U269" s="177">
        <f>+Q269-'CE_Ministeriale comparato'!J267</f>
        <v>0</v>
      </c>
      <c r="V269" s="177">
        <f>+R269-'CE_Ministeriale comparato'!K267</f>
        <v>0</v>
      </c>
      <c r="W269" s="177">
        <f>+S269-'CE_Ministeriale comparato'!L267</f>
        <v>0</v>
      </c>
      <c r="AH269" s="177">
        <f>+AD269-'CE_Ministeriale comparato'!H268</f>
        <v>0</v>
      </c>
      <c r="AI269" s="177">
        <f>+AE269-'CE_Ministeriale comparato'!I268</f>
        <v>0</v>
      </c>
      <c r="AJ269" s="177">
        <f>+AF269-'CE_Ministeriale comparato'!J268</f>
        <v>0</v>
      </c>
      <c r="AK269" s="177">
        <f>+AG269-'CE_Ministeriale comparato'!K268</f>
        <v>0</v>
      </c>
      <c r="AL269" s="177">
        <f>+AH269-'CE_Ministeriale comparato'!L268</f>
        <v>0</v>
      </c>
    </row>
    <row r="270" spans="3:38" x14ac:dyDescent="0.25">
      <c r="C270" s="161">
        <v>6323314.4900000002</v>
      </c>
      <c r="D270" s="20">
        <v>6854135.3600000003</v>
      </c>
      <c r="E270" s="175">
        <f>+'CE-118'!C277</f>
        <v>6323314.4900000002</v>
      </c>
      <c r="F270" s="175">
        <f>+'CE-118'!D277</f>
        <v>6854135.3600000003</v>
      </c>
      <c r="G270" s="176">
        <f t="shared" si="8"/>
        <v>0</v>
      </c>
      <c r="H270" s="176">
        <f t="shared" si="9"/>
        <v>0</v>
      </c>
      <c r="S270" s="177">
        <f>+O270-'CE_Ministeriale comparato'!H268</f>
        <v>0</v>
      </c>
      <c r="T270" s="177">
        <f>+P270-'CE_Ministeriale comparato'!I268</f>
        <v>0</v>
      </c>
      <c r="U270" s="177">
        <f>+Q270-'CE_Ministeriale comparato'!J268</f>
        <v>0</v>
      </c>
      <c r="V270" s="177">
        <f>+R270-'CE_Ministeriale comparato'!K268</f>
        <v>0</v>
      </c>
      <c r="W270" s="177">
        <f>+S270-'CE_Ministeriale comparato'!L268</f>
        <v>0</v>
      </c>
      <c r="AH270" s="177">
        <f>+AD270-'CE_Ministeriale comparato'!H269</f>
        <v>0</v>
      </c>
      <c r="AI270" s="177">
        <f>+AE270-'CE_Ministeriale comparato'!I269</f>
        <v>0</v>
      </c>
      <c r="AJ270" s="177">
        <f>+AF270-'CE_Ministeriale comparato'!J269</f>
        <v>0</v>
      </c>
      <c r="AK270" s="177">
        <f>+AG270-'CE_Ministeriale comparato'!K269</f>
        <v>0</v>
      </c>
      <c r="AL270" s="177">
        <f>+AH270-'CE_Ministeriale comparato'!L269</f>
        <v>0</v>
      </c>
    </row>
    <row r="271" spans="3:38" x14ac:dyDescent="0.25">
      <c r="C271" s="161">
        <v>136628</v>
      </c>
      <c r="D271" s="20">
        <v>153145</v>
      </c>
      <c r="E271" s="175">
        <f>+'CE-118'!C278</f>
        <v>136628</v>
      </c>
      <c r="F271" s="175">
        <f>+'CE-118'!D278</f>
        <v>153145</v>
      </c>
      <c r="G271" s="176">
        <f t="shared" si="8"/>
        <v>0</v>
      </c>
      <c r="H271" s="176">
        <f t="shared" si="9"/>
        <v>0</v>
      </c>
      <c r="S271" s="177">
        <f>+O271-'CE_Ministeriale comparato'!H269</f>
        <v>0</v>
      </c>
      <c r="T271" s="177">
        <f>+P271-'CE_Ministeriale comparato'!I269</f>
        <v>0</v>
      </c>
      <c r="U271" s="177">
        <f>+Q271-'CE_Ministeriale comparato'!J269</f>
        <v>0</v>
      </c>
      <c r="V271" s="177">
        <f>+R271-'CE_Ministeriale comparato'!K269</f>
        <v>0</v>
      </c>
      <c r="W271" s="177">
        <f>+S271-'CE_Ministeriale comparato'!L269</f>
        <v>0</v>
      </c>
      <c r="AH271" s="177">
        <f>+AD271-'CE_Ministeriale comparato'!H270</f>
        <v>0</v>
      </c>
      <c r="AI271" s="177">
        <f>+AE271-'CE_Ministeriale comparato'!I270</f>
        <v>0</v>
      </c>
      <c r="AJ271" s="177">
        <f>+AF271-'CE_Ministeriale comparato'!J270</f>
        <v>0</v>
      </c>
      <c r="AK271" s="177">
        <f>+AG271-'CE_Ministeriale comparato'!K270</f>
        <v>0</v>
      </c>
      <c r="AL271" s="177">
        <f>+AH271-'CE_Ministeriale comparato'!L270</f>
        <v>0</v>
      </c>
    </row>
    <row r="272" spans="3:38" x14ac:dyDescent="0.25">
      <c r="C272" s="161">
        <v>0</v>
      </c>
      <c r="D272" s="20">
        <v>0</v>
      </c>
      <c r="E272" s="175">
        <f>+'CE-118'!C279</f>
        <v>0</v>
      </c>
      <c r="F272" s="175">
        <f>+'CE-118'!D279</f>
        <v>0</v>
      </c>
      <c r="G272" s="176">
        <f t="shared" si="8"/>
        <v>0</v>
      </c>
      <c r="H272" s="176">
        <f t="shared" si="9"/>
        <v>0</v>
      </c>
      <c r="S272" s="177">
        <f>+O272-'CE_Ministeriale comparato'!H270</f>
        <v>0</v>
      </c>
      <c r="T272" s="177">
        <f>+P272-'CE_Ministeriale comparato'!I270</f>
        <v>0</v>
      </c>
      <c r="U272" s="177">
        <f>+Q272-'CE_Ministeriale comparato'!J270</f>
        <v>0</v>
      </c>
      <c r="V272" s="177">
        <f>+R272-'CE_Ministeriale comparato'!K270</f>
        <v>0</v>
      </c>
      <c r="W272" s="177">
        <f>+S272-'CE_Ministeriale comparato'!L270</f>
        <v>0</v>
      </c>
      <c r="AH272" s="177">
        <f>+AD272-'CE_Ministeriale comparato'!H271</f>
        <v>0</v>
      </c>
      <c r="AI272" s="177">
        <f>+AE272-'CE_Ministeriale comparato'!I271</f>
        <v>0</v>
      </c>
      <c r="AJ272" s="177">
        <f>+AF272-'CE_Ministeriale comparato'!J271</f>
        <v>0</v>
      </c>
      <c r="AK272" s="177">
        <f>+AG272-'CE_Ministeriale comparato'!K271</f>
        <v>0</v>
      </c>
      <c r="AL272" s="177">
        <f>+AH272-'CE_Ministeriale comparato'!L271</f>
        <v>0</v>
      </c>
    </row>
    <row r="273" spans="3:38" x14ac:dyDescent="0.25">
      <c r="C273" s="161">
        <v>239850</v>
      </c>
      <c r="D273" s="20">
        <v>347633</v>
      </c>
      <c r="E273" s="175">
        <f>+'CE-118'!C280</f>
        <v>239850</v>
      </c>
      <c r="F273" s="175">
        <f>+'CE-118'!D280</f>
        <v>347633</v>
      </c>
      <c r="G273" s="176">
        <f t="shared" si="8"/>
        <v>0</v>
      </c>
      <c r="H273" s="176">
        <f t="shared" si="9"/>
        <v>0</v>
      </c>
      <c r="S273" s="177">
        <f>+O273-'CE_Ministeriale comparato'!H271</f>
        <v>0</v>
      </c>
      <c r="T273" s="177">
        <f>+P273-'CE_Ministeriale comparato'!I271</f>
        <v>0</v>
      </c>
      <c r="U273" s="177">
        <f>+Q273-'CE_Ministeriale comparato'!J271</f>
        <v>0</v>
      </c>
      <c r="V273" s="177">
        <f>+R273-'CE_Ministeriale comparato'!K271</f>
        <v>0</v>
      </c>
      <c r="W273" s="177">
        <f>+S273-'CE_Ministeriale comparato'!L271</f>
        <v>0</v>
      </c>
      <c r="AH273" s="177">
        <f>+AD273-'CE_Ministeriale comparato'!H272</f>
        <v>0</v>
      </c>
      <c r="AI273" s="177">
        <f>+AE273-'CE_Ministeriale comparato'!I272</f>
        <v>0</v>
      </c>
      <c r="AJ273" s="177">
        <f>+AF273-'CE_Ministeriale comparato'!J272</f>
        <v>0</v>
      </c>
      <c r="AK273" s="177">
        <f>+AG273-'CE_Ministeriale comparato'!K272</f>
        <v>0</v>
      </c>
      <c r="AL273" s="177">
        <f>+AH273-'CE_Ministeriale comparato'!L272</f>
        <v>0</v>
      </c>
    </row>
    <row r="274" spans="3:38" x14ac:dyDescent="0.25">
      <c r="C274" s="161">
        <v>5946836.4900000002</v>
      </c>
      <c r="D274" s="20">
        <v>6353357.3600000003</v>
      </c>
      <c r="E274" s="175">
        <f>+'CE-118'!C281</f>
        <v>5946836.4900000002</v>
      </c>
      <c r="F274" s="175">
        <f>+'CE-118'!D281</f>
        <v>6353357.3600000003</v>
      </c>
      <c r="G274" s="176">
        <f t="shared" si="8"/>
        <v>0</v>
      </c>
      <c r="H274" s="176">
        <f t="shared" si="9"/>
        <v>0</v>
      </c>
      <c r="S274" s="177">
        <f>+O274-'CE_Ministeriale comparato'!H272</f>
        <v>0</v>
      </c>
      <c r="T274" s="177">
        <f>+P274-'CE_Ministeriale comparato'!I272</f>
        <v>0</v>
      </c>
      <c r="U274" s="177">
        <f>+Q274-'CE_Ministeriale comparato'!J272</f>
        <v>0</v>
      </c>
      <c r="V274" s="177">
        <f>+R274-'CE_Ministeriale comparato'!K272</f>
        <v>0</v>
      </c>
      <c r="W274" s="177">
        <f>+S274-'CE_Ministeriale comparato'!L272</f>
        <v>0</v>
      </c>
      <c r="AH274" s="177">
        <f>+AD274-'CE_Ministeriale comparato'!H273</f>
        <v>0</v>
      </c>
      <c r="AI274" s="177">
        <f>+AE274-'CE_Ministeriale comparato'!I273</f>
        <v>0</v>
      </c>
      <c r="AJ274" s="177">
        <f>+AF274-'CE_Ministeriale comparato'!J273</f>
        <v>0</v>
      </c>
      <c r="AK274" s="177">
        <f>+AG274-'CE_Ministeriale comparato'!K273</f>
        <v>0</v>
      </c>
      <c r="AL274" s="177">
        <f>+AH274-'CE_Ministeriale comparato'!L273</f>
        <v>0</v>
      </c>
    </row>
    <row r="275" spans="3:38" x14ac:dyDescent="0.25">
      <c r="C275" s="161">
        <v>46731024.180000007</v>
      </c>
      <c r="D275" s="20">
        <v>48346366.5</v>
      </c>
      <c r="E275" s="175">
        <f>+'CE-118'!C282</f>
        <v>46731024.180000007</v>
      </c>
      <c r="F275" s="175">
        <f>+'CE-118'!D282</f>
        <v>48346366.5</v>
      </c>
      <c r="G275" s="176">
        <f t="shared" si="8"/>
        <v>0</v>
      </c>
      <c r="H275" s="176">
        <f t="shared" si="9"/>
        <v>0</v>
      </c>
      <c r="S275" s="177">
        <f>+O275-'CE_Ministeriale comparato'!H273</f>
        <v>0</v>
      </c>
      <c r="T275" s="177">
        <f>+P275-'CE_Ministeriale comparato'!I273</f>
        <v>0</v>
      </c>
      <c r="U275" s="177">
        <f>+Q275-'CE_Ministeriale comparato'!J273</f>
        <v>0</v>
      </c>
      <c r="V275" s="177">
        <f>+R275-'CE_Ministeriale comparato'!K273</f>
        <v>0</v>
      </c>
      <c r="W275" s="177">
        <f>+S275-'CE_Ministeriale comparato'!L273</f>
        <v>0</v>
      </c>
      <c r="AH275" s="177">
        <f>+AD275-'CE_Ministeriale comparato'!H274</f>
        <v>0</v>
      </c>
      <c r="AI275" s="177">
        <f>+AE275-'CE_Ministeriale comparato'!I274</f>
        <v>0</v>
      </c>
      <c r="AJ275" s="177">
        <f>+AF275-'CE_Ministeriale comparato'!J274</f>
        <v>0</v>
      </c>
      <c r="AK275" s="177">
        <f>+AG275-'CE_Ministeriale comparato'!K274</f>
        <v>0</v>
      </c>
      <c r="AL275" s="177">
        <f>+AH275-'CE_Ministeriale comparato'!L274</f>
        <v>0</v>
      </c>
    </row>
    <row r="276" spans="3:38" x14ac:dyDescent="0.25">
      <c r="C276" s="161">
        <v>135268</v>
      </c>
      <c r="D276" s="20">
        <v>159720</v>
      </c>
      <c r="E276" s="175">
        <f>+'CE-118'!C283</f>
        <v>135268</v>
      </c>
      <c r="F276" s="175">
        <f>+'CE-118'!D283</f>
        <v>159720</v>
      </c>
      <c r="G276" s="176">
        <f t="shared" si="8"/>
        <v>0</v>
      </c>
      <c r="H276" s="176">
        <f t="shared" si="9"/>
        <v>0</v>
      </c>
      <c r="S276" s="177">
        <f>+O276-'CE_Ministeriale comparato'!H274</f>
        <v>0</v>
      </c>
      <c r="T276" s="177">
        <f>+P276-'CE_Ministeriale comparato'!I274</f>
        <v>0</v>
      </c>
      <c r="U276" s="177">
        <f>+Q276-'CE_Ministeriale comparato'!J274</f>
        <v>0</v>
      </c>
      <c r="V276" s="177">
        <f>+R276-'CE_Ministeriale comparato'!K274</f>
        <v>0</v>
      </c>
      <c r="W276" s="177">
        <f>+S276-'CE_Ministeriale comparato'!L274</f>
        <v>0</v>
      </c>
      <c r="AH276" s="177">
        <f>+AD276-'CE_Ministeriale comparato'!H275</f>
        <v>0</v>
      </c>
      <c r="AI276" s="177">
        <f>+AE276-'CE_Ministeriale comparato'!I275</f>
        <v>0</v>
      </c>
      <c r="AJ276" s="177">
        <f>+AF276-'CE_Ministeriale comparato'!J275</f>
        <v>0</v>
      </c>
      <c r="AK276" s="177">
        <f>+AG276-'CE_Ministeriale comparato'!K275</f>
        <v>0</v>
      </c>
      <c r="AL276" s="177">
        <f>+AH276-'CE_Ministeriale comparato'!L275</f>
        <v>0</v>
      </c>
    </row>
    <row r="277" spans="3:38" x14ac:dyDescent="0.25">
      <c r="C277" s="161">
        <v>378</v>
      </c>
      <c r="D277" s="20">
        <v>0</v>
      </c>
      <c r="E277" s="175">
        <f>+'CE-118'!C284</f>
        <v>378</v>
      </c>
      <c r="F277" s="175">
        <f>+'CE-118'!D284</f>
        <v>0</v>
      </c>
      <c r="G277" s="176">
        <f t="shared" si="8"/>
        <v>0</v>
      </c>
      <c r="H277" s="176">
        <f t="shared" si="9"/>
        <v>0</v>
      </c>
      <c r="S277" s="177">
        <f>+O277-'CE_Ministeriale comparato'!H275</f>
        <v>0</v>
      </c>
      <c r="T277" s="177">
        <f>+P277-'CE_Ministeriale comparato'!I275</f>
        <v>0</v>
      </c>
      <c r="U277" s="177">
        <f>+Q277-'CE_Ministeriale comparato'!J275</f>
        <v>0</v>
      </c>
      <c r="V277" s="177">
        <f>+R277-'CE_Ministeriale comparato'!K275</f>
        <v>0</v>
      </c>
      <c r="W277" s="177">
        <f>+S277-'CE_Ministeriale comparato'!L275</f>
        <v>0</v>
      </c>
      <c r="AH277" s="177">
        <f>+AD277-'CE_Ministeriale comparato'!H276</f>
        <v>0</v>
      </c>
      <c r="AI277" s="177">
        <f>+AE277-'CE_Ministeriale comparato'!I276</f>
        <v>0</v>
      </c>
      <c r="AJ277" s="177">
        <f>+AF277-'CE_Ministeriale comparato'!J276</f>
        <v>0</v>
      </c>
      <c r="AK277" s="177">
        <f>+AG277-'CE_Ministeriale comparato'!K276</f>
        <v>0</v>
      </c>
      <c r="AL277" s="177">
        <f>+AH277-'CE_Ministeriale comparato'!L276</f>
        <v>0</v>
      </c>
    </row>
    <row r="278" spans="3:38" x14ac:dyDescent="0.25">
      <c r="C278" s="161">
        <v>134890</v>
      </c>
      <c r="D278" s="20">
        <v>159720</v>
      </c>
      <c r="E278" s="175">
        <f>+'CE-118'!C285</f>
        <v>134890</v>
      </c>
      <c r="F278" s="175">
        <f>+'CE-118'!D285</f>
        <v>159720</v>
      </c>
      <c r="G278" s="176">
        <f t="shared" si="8"/>
        <v>0</v>
      </c>
      <c r="H278" s="176">
        <f t="shared" si="9"/>
        <v>0</v>
      </c>
      <c r="S278" s="177">
        <f>+O278-'CE_Ministeriale comparato'!H276</f>
        <v>0</v>
      </c>
      <c r="T278" s="177">
        <f>+P278-'CE_Ministeriale comparato'!I276</f>
        <v>0</v>
      </c>
      <c r="U278" s="177">
        <f>+Q278-'CE_Ministeriale comparato'!J276</f>
        <v>0</v>
      </c>
      <c r="V278" s="177">
        <f>+R278-'CE_Ministeriale comparato'!K276</f>
        <v>0</v>
      </c>
      <c r="W278" s="177">
        <f>+S278-'CE_Ministeriale comparato'!L276</f>
        <v>0</v>
      </c>
      <c r="AH278" s="177">
        <f>+AD278-'CE_Ministeriale comparato'!H277</f>
        <v>0</v>
      </c>
      <c r="AI278" s="177">
        <f>+AE278-'CE_Ministeriale comparato'!I277</f>
        <v>0</v>
      </c>
      <c r="AJ278" s="177">
        <f>+AF278-'CE_Ministeriale comparato'!J277</f>
        <v>0</v>
      </c>
      <c r="AK278" s="177">
        <f>+AG278-'CE_Ministeriale comparato'!K277</f>
        <v>0</v>
      </c>
      <c r="AL278" s="177">
        <f>+AH278-'CE_Ministeriale comparato'!L277</f>
        <v>0</v>
      </c>
    </row>
    <row r="279" spans="3:38" x14ac:dyDescent="0.25">
      <c r="C279" s="161">
        <v>18576582.260000002</v>
      </c>
      <c r="D279" s="20">
        <v>19746210.310000002</v>
      </c>
      <c r="E279" s="175">
        <f>+'CE-118'!C286</f>
        <v>18576582.260000002</v>
      </c>
      <c r="F279" s="175">
        <f>+'CE-118'!D286</f>
        <v>19746210.310000002</v>
      </c>
      <c r="G279" s="176">
        <f t="shared" si="8"/>
        <v>0</v>
      </c>
      <c r="H279" s="176">
        <f t="shared" si="9"/>
        <v>0</v>
      </c>
      <c r="S279" s="177">
        <f>+O279-'CE_Ministeriale comparato'!H277</f>
        <v>0</v>
      </c>
      <c r="T279" s="177">
        <f>+P279-'CE_Ministeriale comparato'!I277</f>
        <v>0</v>
      </c>
      <c r="U279" s="177">
        <f>+Q279-'CE_Ministeriale comparato'!J277</f>
        <v>0</v>
      </c>
      <c r="V279" s="177">
        <f>+R279-'CE_Ministeriale comparato'!K277</f>
        <v>0</v>
      </c>
      <c r="W279" s="177">
        <f>+S279-'CE_Ministeriale comparato'!L277</f>
        <v>0</v>
      </c>
      <c r="AH279" s="177">
        <f>+AD279-'CE_Ministeriale comparato'!H278</f>
        <v>0</v>
      </c>
      <c r="AI279" s="177">
        <f>+AE279-'CE_Ministeriale comparato'!I278</f>
        <v>0</v>
      </c>
      <c r="AJ279" s="177">
        <f>+AF279-'CE_Ministeriale comparato'!J278</f>
        <v>0</v>
      </c>
      <c r="AK279" s="177">
        <f>+AG279-'CE_Ministeriale comparato'!K278</f>
        <v>0</v>
      </c>
      <c r="AL279" s="177">
        <f>+AH279-'CE_Ministeriale comparato'!L278</f>
        <v>0</v>
      </c>
    </row>
    <row r="280" spans="3:38" x14ac:dyDescent="0.25">
      <c r="C280" s="161">
        <v>17457485.120000001</v>
      </c>
      <c r="D280" s="20">
        <v>18466561.600000001</v>
      </c>
      <c r="E280" s="175">
        <f>+'CE-118'!C287</f>
        <v>17457485.120000001</v>
      </c>
      <c r="F280" s="175">
        <f>+'CE-118'!D287</f>
        <v>18466561.600000001</v>
      </c>
      <c r="G280" s="176">
        <f t="shared" si="8"/>
        <v>0</v>
      </c>
      <c r="H280" s="176">
        <f t="shared" si="9"/>
        <v>0</v>
      </c>
      <c r="S280" s="177">
        <f>+O280-'CE_Ministeriale comparato'!H278</f>
        <v>0</v>
      </c>
      <c r="T280" s="177">
        <f>+P280-'CE_Ministeriale comparato'!I278</f>
        <v>0</v>
      </c>
      <c r="U280" s="177">
        <f>+Q280-'CE_Ministeriale comparato'!J278</f>
        <v>0</v>
      </c>
      <c r="V280" s="177">
        <f>+R280-'CE_Ministeriale comparato'!K278</f>
        <v>0</v>
      </c>
      <c r="W280" s="177">
        <f>+S280-'CE_Ministeriale comparato'!L278</f>
        <v>0</v>
      </c>
      <c r="AH280" s="177">
        <f>+AD280-'CE_Ministeriale comparato'!H279</f>
        <v>0</v>
      </c>
      <c r="AI280" s="177">
        <f>+AE280-'CE_Ministeriale comparato'!I279</f>
        <v>0</v>
      </c>
      <c r="AJ280" s="177">
        <f>+AF280-'CE_Ministeriale comparato'!J279</f>
        <v>0</v>
      </c>
      <c r="AK280" s="177">
        <f>+AG280-'CE_Ministeriale comparato'!K279</f>
        <v>0</v>
      </c>
      <c r="AL280" s="177">
        <f>+AH280-'CE_Ministeriale comparato'!L279</f>
        <v>0</v>
      </c>
    </row>
    <row r="281" spans="3:38" x14ac:dyDescent="0.25">
      <c r="C281" s="161">
        <v>0</v>
      </c>
      <c r="D281" s="20">
        <v>0</v>
      </c>
      <c r="E281" s="175">
        <f>+'CE-118'!C288</f>
        <v>0</v>
      </c>
      <c r="F281" s="175">
        <f>+'CE-118'!D288</f>
        <v>0</v>
      </c>
      <c r="G281" s="176">
        <f t="shared" si="8"/>
        <v>0</v>
      </c>
      <c r="H281" s="176">
        <f t="shared" si="9"/>
        <v>0</v>
      </c>
      <c r="S281" s="177">
        <f>+O281-'CE_Ministeriale comparato'!H279</f>
        <v>0</v>
      </c>
      <c r="T281" s="177">
        <f>+P281-'CE_Ministeriale comparato'!I279</f>
        <v>0</v>
      </c>
      <c r="U281" s="177">
        <f>+Q281-'CE_Ministeriale comparato'!J279</f>
        <v>0</v>
      </c>
      <c r="V281" s="177">
        <f>+R281-'CE_Ministeriale comparato'!K279</f>
        <v>0</v>
      </c>
      <c r="W281" s="177">
        <f>+S281-'CE_Ministeriale comparato'!L279</f>
        <v>0</v>
      </c>
      <c r="AH281" s="177">
        <f>+AD281-'CE_Ministeriale comparato'!H280</f>
        <v>0</v>
      </c>
      <c r="AI281" s="177">
        <f>+AE281-'CE_Ministeriale comparato'!I280</f>
        <v>0</v>
      </c>
      <c r="AJ281" s="177">
        <f>+AF281-'CE_Ministeriale comparato'!J280</f>
        <v>0</v>
      </c>
      <c r="AK281" s="177">
        <f>+AG281-'CE_Ministeriale comparato'!K280</f>
        <v>0</v>
      </c>
      <c r="AL281" s="177">
        <f>+AH281-'CE_Ministeriale comparato'!L280</f>
        <v>0</v>
      </c>
    </row>
    <row r="282" spans="3:38" x14ac:dyDescent="0.25">
      <c r="C282" s="161">
        <v>0</v>
      </c>
      <c r="D282" s="20">
        <v>0</v>
      </c>
      <c r="E282" s="175">
        <f>+'CE-118'!C289</f>
        <v>0</v>
      </c>
      <c r="F282" s="175">
        <f>+'CE-118'!D289</f>
        <v>0</v>
      </c>
      <c r="G282" s="176">
        <f t="shared" si="8"/>
        <v>0</v>
      </c>
      <c r="H282" s="176">
        <f t="shared" si="9"/>
        <v>0</v>
      </c>
      <c r="S282" s="177">
        <f>+O282-'CE_Ministeriale comparato'!H280</f>
        <v>0</v>
      </c>
      <c r="T282" s="177">
        <f>+P282-'CE_Ministeriale comparato'!I280</f>
        <v>0</v>
      </c>
      <c r="U282" s="177">
        <f>+Q282-'CE_Ministeriale comparato'!J280</f>
        <v>0</v>
      </c>
      <c r="V282" s="177">
        <f>+R282-'CE_Ministeriale comparato'!K280</f>
        <v>0</v>
      </c>
      <c r="W282" s="177">
        <f>+S282-'CE_Ministeriale comparato'!L280</f>
        <v>0</v>
      </c>
      <c r="AH282" s="177">
        <f>+AD282-'CE_Ministeriale comparato'!H281</f>
        <v>0</v>
      </c>
      <c r="AI282" s="177">
        <f>+AE282-'CE_Ministeriale comparato'!I281</f>
        <v>0</v>
      </c>
      <c r="AJ282" s="177">
        <f>+AF282-'CE_Ministeriale comparato'!J281</f>
        <v>0</v>
      </c>
      <c r="AK282" s="177">
        <f>+AG282-'CE_Ministeriale comparato'!K281</f>
        <v>0</v>
      </c>
      <c r="AL282" s="177">
        <f>+AH282-'CE_Ministeriale comparato'!L281</f>
        <v>0</v>
      </c>
    </row>
    <row r="283" spans="3:38" x14ac:dyDescent="0.25">
      <c r="C283" s="161">
        <v>557994</v>
      </c>
      <c r="D283" s="20">
        <v>677484</v>
      </c>
      <c r="E283" s="175">
        <f>+'CE-118'!C290</f>
        <v>557994</v>
      </c>
      <c r="F283" s="175">
        <f>+'CE-118'!D290</f>
        <v>677484</v>
      </c>
      <c r="G283" s="176">
        <f t="shared" si="8"/>
        <v>0</v>
      </c>
      <c r="H283" s="176">
        <f t="shared" si="9"/>
        <v>0</v>
      </c>
      <c r="S283" s="177">
        <f>+O283-'CE_Ministeriale comparato'!H281</f>
        <v>0</v>
      </c>
      <c r="T283" s="177">
        <f>+P283-'CE_Ministeriale comparato'!I281</f>
        <v>0</v>
      </c>
      <c r="U283" s="177">
        <f>+Q283-'CE_Ministeriale comparato'!J281</f>
        <v>0</v>
      </c>
      <c r="V283" s="177">
        <f>+R283-'CE_Ministeriale comparato'!K281</f>
        <v>0</v>
      </c>
      <c r="W283" s="177">
        <f>+S283-'CE_Ministeriale comparato'!L281</f>
        <v>0</v>
      </c>
      <c r="AH283" s="177">
        <f>+AD283-'CE_Ministeriale comparato'!H282</f>
        <v>0</v>
      </c>
      <c r="AI283" s="177">
        <f>+AE283-'CE_Ministeriale comparato'!I282</f>
        <v>0</v>
      </c>
      <c r="AJ283" s="177">
        <f>+AF283-'CE_Ministeriale comparato'!J282</f>
        <v>0</v>
      </c>
      <c r="AK283" s="177">
        <f>+AG283-'CE_Ministeriale comparato'!K282</f>
        <v>0</v>
      </c>
      <c r="AL283" s="177">
        <f>+AH283-'CE_Ministeriale comparato'!L282</f>
        <v>0</v>
      </c>
    </row>
    <row r="284" spans="3:38" x14ac:dyDescent="0.25">
      <c r="C284" s="161">
        <v>561103.14</v>
      </c>
      <c r="D284" s="20">
        <v>602164.71</v>
      </c>
      <c r="E284" s="175">
        <f>+'CE-118'!C291</f>
        <v>561103.14</v>
      </c>
      <c r="F284" s="175">
        <f>+'CE-118'!D291</f>
        <v>602164.71</v>
      </c>
      <c r="G284" s="176">
        <f t="shared" si="8"/>
        <v>0</v>
      </c>
      <c r="H284" s="176">
        <f t="shared" si="9"/>
        <v>0</v>
      </c>
      <c r="S284" s="177">
        <f>+O284-'CE_Ministeriale comparato'!H282</f>
        <v>0</v>
      </c>
      <c r="T284" s="177">
        <f>+P284-'CE_Ministeriale comparato'!I282</f>
        <v>0</v>
      </c>
      <c r="U284" s="177">
        <f>+Q284-'CE_Ministeriale comparato'!J282</f>
        <v>0</v>
      </c>
      <c r="V284" s="177">
        <f>+R284-'CE_Ministeriale comparato'!K282</f>
        <v>0</v>
      </c>
      <c r="W284" s="177">
        <f>+S284-'CE_Ministeriale comparato'!L282</f>
        <v>0</v>
      </c>
      <c r="AH284" s="177">
        <f>+AD284-'CE_Ministeriale comparato'!H283</f>
        <v>0</v>
      </c>
      <c r="AI284" s="177">
        <f>+AE284-'CE_Ministeriale comparato'!I283</f>
        <v>0</v>
      </c>
      <c r="AJ284" s="177">
        <f>+AF284-'CE_Ministeriale comparato'!J283</f>
        <v>0</v>
      </c>
      <c r="AK284" s="177">
        <f>+AG284-'CE_Ministeriale comparato'!K283</f>
        <v>0</v>
      </c>
      <c r="AL284" s="177">
        <f>+AH284-'CE_Ministeriale comparato'!L283</f>
        <v>0</v>
      </c>
    </row>
    <row r="285" spans="3:38" x14ac:dyDescent="0.25">
      <c r="C285" s="161">
        <v>30736</v>
      </c>
      <c r="D285" s="20">
        <v>16269</v>
      </c>
      <c r="E285" s="175">
        <f>+'CE-118'!C292</f>
        <v>30736</v>
      </c>
      <c r="F285" s="175">
        <f>+'CE-118'!D292</f>
        <v>16269</v>
      </c>
      <c r="G285" s="176">
        <f t="shared" si="8"/>
        <v>0</v>
      </c>
      <c r="H285" s="176">
        <f t="shared" si="9"/>
        <v>0</v>
      </c>
      <c r="S285" s="177">
        <f>+O285-'CE_Ministeriale comparato'!H283</f>
        <v>0</v>
      </c>
      <c r="T285" s="177">
        <f>+P285-'CE_Ministeriale comparato'!I283</f>
        <v>0</v>
      </c>
      <c r="U285" s="177">
        <f>+Q285-'CE_Ministeriale comparato'!J283</f>
        <v>0</v>
      </c>
      <c r="V285" s="177">
        <f>+R285-'CE_Ministeriale comparato'!K283</f>
        <v>0</v>
      </c>
      <c r="W285" s="177">
        <f>+S285-'CE_Ministeriale comparato'!L283</f>
        <v>0</v>
      </c>
      <c r="AH285" s="177">
        <f>+AD285-'CE_Ministeriale comparato'!H284</f>
        <v>0</v>
      </c>
      <c r="AI285" s="177">
        <f>+AE285-'CE_Ministeriale comparato'!I284</f>
        <v>0</v>
      </c>
      <c r="AJ285" s="177">
        <f>+AF285-'CE_Ministeriale comparato'!J284</f>
        <v>0</v>
      </c>
      <c r="AK285" s="177">
        <f>+AG285-'CE_Ministeriale comparato'!K284</f>
        <v>0</v>
      </c>
      <c r="AL285" s="177">
        <f>+AH285-'CE_Ministeriale comparato'!L284</f>
        <v>0</v>
      </c>
    </row>
    <row r="286" spans="3:38" x14ac:dyDescent="0.25">
      <c r="C286" s="161">
        <v>1755</v>
      </c>
      <c r="D286" s="20">
        <v>0</v>
      </c>
      <c r="E286" s="175">
        <f>+'CE-118'!C293</f>
        <v>1755</v>
      </c>
      <c r="F286" s="175">
        <f>+'CE-118'!D293</f>
        <v>0</v>
      </c>
      <c r="G286" s="176">
        <f t="shared" si="8"/>
        <v>0</v>
      </c>
      <c r="H286" s="176">
        <f t="shared" si="9"/>
        <v>0</v>
      </c>
      <c r="S286" s="177">
        <f>+O286-'CE_Ministeriale comparato'!H284</f>
        <v>0</v>
      </c>
      <c r="T286" s="177">
        <f>+P286-'CE_Ministeriale comparato'!I284</f>
        <v>0</v>
      </c>
      <c r="U286" s="177">
        <f>+Q286-'CE_Ministeriale comparato'!J284</f>
        <v>0</v>
      </c>
      <c r="V286" s="177">
        <f>+R286-'CE_Ministeriale comparato'!K284</f>
        <v>0</v>
      </c>
      <c r="W286" s="177">
        <f>+S286-'CE_Ministeriale comparato'!L284</f>
        <v>0</v>
      </c>
      <c r="AH286" s="177">
        <f>+AD286-'CE_Ministeriale comparato'!H285</f>
        <v>0</v>
      </c>
      <c r="AI286" s="177">
        <f>+AE286-'CE_Ministeriale comparato'!I285</f>
        <v>0</v>
      </c>
      <c r="AJ286" s="177">
        <f>+AF286-'CE_Ministeriale comparato'!J285</f>
        <v>0</v>
      </c>
      <c r="AK286" s="177">
        <f>+AG286-'CE_Ministeriale comparato'!K285</f>
        <v>0</v>
      </c>
      <c r="AL286" s="177">
        <f>+AH286-'CE_Ministeriale comparato'!L285</f>
        <v>0</v>
      </c>
    </row>
    <row r="287" spans="3:38" x14ac:dyDescent="0.25">
      <c r="C287" s="161">
        <v>27986682.920000002</v>
      </c>
      <c r="D287" s="20">
        <v>28424167.189999998</v>
      </c>
      <c r="E287" s="175">
        <f>+'CE-118'!C294</f>
        <v>27986682.920000002</v>
      </c>
      <c r="F287" s="175">
        <f>+'CE-118'!D294</f>
        <v>28424167.189999998</v>
      </c>
      <c r="G287" s="176">
        <f t="shared" si="8"/>
        <v>0</v>
      </c>
      <c r="H287" s="176">
        <f t="shared" si="9"/>
        <v>0</v>
      </c>
      <c r="S287" s="177">
        <f>+O287-'CE_Ministeriale comparato'!H285</f>
        <v>0</v>
      </c>
      <c r="T287" s="177">
        <f>+P287-'CE_Ministeriale comparato'!I285</f>
        <v>0</v>
      </c>
      <c r="U287" s="177">
        <f>+Q287-'CE_Ministeriale comparato'!J285</f>
        <v>0</v>
      </c>
      <c r="V287" s="177">
        <f>+R287-'CE_Ministeriale comparato'!K285</f>
        <v>0</v>
      </c>
      <c r="W287" s="177">
        <f>+S287-'CE_Ministeriale comparato'!L285</f>
        <v>0</v>
      </c>
      <c r="AH287" s="177">
        <f>+AD287-'CE_Ministeriale comparato'!H286</f>
        <v>0</v>
      </c>
      <c r="AI287" s="177">
        <f>+AE287-'CE_Ministeriale comparato'!I286</f>
        <v>0</v>
      </c>
      <c r="AJ287" s="177">
        <f>+AF287-'CE_Ministeriale comparato'!J286</f>
        <v>0</v>
      </c>
      <c r="AK287" s="177">
        <f>+AG287-'CE_Ministeriale comparato'!K286</f>
        <v>0</v>
      </c>
      <c r="AL287" s="177">
        <f>+AH287-'CE_Ministeriale comparato'!L286</f>
        <v>0</v>
      </c>
    </row>
    <row r="288" spans="3:38" x14ac:dyDescent="0.25">
      <c r="C288" s="161">
        <v>14857375.460000001</v>
      </c>
      <c r="D288" s="20">
        <v>14974881.51</v>
      </c>
      <c r="E288" s="175">
        <f>+'CE-118'!C295</f>
        <v>14857375.460000001</v>
      </c>
      <c r="F288" s="175">
        <f>+'CE-118'!D295</f>
        <v>14974881.51</v>
      </c>
      <c r="G288" s="176">
        <f t="shared" si="8"/>
        <v>0</v>
      </c>
      <c r="H288" s="176">
        <f t="shared" si="9"/>
        <v>0</v>
      </c>
      <c r="S288" s="177">
        <f>+O288-'CE_Ministeriale comparato'!H286</f>
        <v>0</v>
      </c>
      <c r="T288" s="177">
        <f>+P288-'CE_Ministeriale comparato'!I286</f>
        <v>0</v>
      </c>
      <c r="U288" s="177">
        <f>+Q288-'CE_Ministeriale comparato'!J286</f>
        <v>0</v>
      </c>
      <c r="V288" s="177">
        <f>+R288-'CE_Ministeriale comparato'!K286</f>
        <v>0</v>
      </c>
      <c r="W288" s="177">
        <f>+S288-'CE_Ministeriale comparato'!L286</f>
        <v>0</v>
      </c>
      <c r="AH288" s="177">
        <f>+AD288-'CE_Ministeriale comparato'!H287</f>
        <v>0</v>
      </c>
      <c r="AI288" s="177">
        <f>+AE288-'CE_Ministeriale comparato'!I287</f>
        <v>0</v>
      </c>
      <c r="AJ288" s="177">
        <f>+AF288-'CE_Ministeriale comparato'!J287</f>
        <v>0</v>
      </c>
      <c r="AK288" s="177">
        <f>+AG288-'CE_Ministeriale comparato'!K287</f>
        <v>0</v>
      </c>
      <c r="AL288" s="177">
        <f>+AH288-'CE_Ministeriale comparato'!L287</f>
        <v>0</v>
      </c>
    </row>
    <row r="289" spans="3:38" x14ac:dyDescent="0.25">
      <c r="C289" s="161">
        <v>7392801.8499999996</v>
      </c>
      <c r="D289" s="20">
        <v>7398947.1600000001</v>
      </c>
      <c r="E289" s="175">
        <f>+'CE-118'!C296</f>
        <v>7392801.8499999996</v>
      </c>
      <c r="F289" s="175">
        <f>+'CE-118'!D296</f>
        <v>7398947.1600000001</v>
      </c>
      <c r="G289" s="176">
        <f t="shared" si="8"/>
        <v>0</v>
      </c>
      <c r="H289" s="176">
        <f t="shared" si="9"/>
        <v>0</v>
      </c>
      <c r="S289" s="177">
        <f>+O289-'CE_Ministeriale comparato'!H287</f>
        <v>0</v>
      </c>
      <c r="T289" s="177">
        <f>+P289-'CE_Ministeriale comparato'!I287</f>
        <v>0</v>
      </c>
      <c r="U289" s="177">
        <f>+Q289-'CE_Ministeriale comparato'!J287</f>
        <v>0</v>
      </c>
      <c r="V289" s="177">
        <f>+R289-'CE_Ministeriale comparato'!K287</f>
        <v>0</v>
      </c>
      <c r="W289" s="177">
        <f>+S289-'CE_Ministeriale comparato'!L287</f>
        <v>0</v>
      </c>
      <c r="AH289" s="177">
        <f>+AD289-'CE_Ministeriale comparato'!H288</f>
        <v>0</v>
      </c>
      <c r="AI289" s="177">
        <f>+AE289-'CE_Ministeriale comparato'!I288</f>
        <v>0</v>
      </c>
      <c r="AJ289" s="177">
        <f>+AF289-'CE_Ministeriale comparato'!J288</f>
        <v>0</v>
      </c>
      <c r="AK289" s="177">
        <f>+AG289-'CE_Ministeriale comparato'!K288</f>
        <v>0</v>
      </c>
      <c r="AL289" s="177">
        <f>+AH289-'CE_Ministeriale comparato'!L288</f>
        <v>0</v>
      </c>
    </row>
    <row r="290" spans="3:38" x14ac:dyDescent="0.25">
      <c r="C290" s="161">
        <v>2527292.7799999998</v>
      </c>
      <c r="D290" s="20">
        <v>2722406.72</v>
      </c>
      <c r="E290" s="175">
        <f>+'CE-118'!C297</f>
        <v>2527292.7799999998</v>
      </c>
      <c r="F290" s="175">
        <f>+'CE-118'!D297</f>
        <v>2722406.72</v>
      </c>
      <c r="G290" s="176">
        <f t="shared" si="8"/>
        <v>0</v>
      </c>
      <c r="H290" s="176">
        <f t="shared" si="9"/>
        <v>0</v>
      </c>
      <c r="S290" s="177">
        <f>+O290-'CE_Ministeriale comparato'!H288</f>
        <v>0</v>
      </c>
      <c r="T290" s="177">
        <f>+P290-'CE_Ministeriale comparato'!I288</f>
        <v>0</v>
      </c>
      <c r="U290" s="177">
        <f>+Q290-'CE_Ministeriale comparato'!J288</f>
        <v>0</v>
      </c>
      <c r="V290" s="177">
        <f>+R290-'CE_Ministeriale comparato'!K288</f>
        <v>0</v>
      </c>
      <c r="W290" s="177">
        <f>+S290-'CE_Ministeriale comparato'!L288</f>
        <v>0</v>
      </c>
      <c r="AH290" s="177">
        <f>+AD290-'CE_Ministeriale comparato'!H289</f>
        <v>0</v>
      </c>
      <c r="AI290" s="177">
        <f>+AE290-'CE_Ministeriale comparato'!I289</f>
        <v>0</v>
      </c>
      <c r="AJ290" s="177">
        <f>+AF290-'CE_Ministeriale comparato'!J289</f>
        <v>0</v>
      </c>
      <c r="AK290" s="177">
        <f>+AG290-'CE_Ministeriale comparato'!K289</f>
        <v>0</v>
      </c>
      <c r="AL290" s="177">
        <f>+AH290-'CE_Ministeriale comparato'!L289</f>
        <v>0</v>
      </c>
    </row>
    <row r="291" spans="3:38" x14ac:dyDescent="0.25">
      <c r="C291" s="161">
        <v>0</v>
      </c>
      <c r="D291" s="20">
        <v>0</v>
      </c>
      <c r="E291" s="175">
        <f>+'CE-118'!C298</f>
        <v>0</v>
      </c>
      <c r="F291" s="175">
        <f>+'CE-118'!D298</f>
        <v>0</v>
      </c>
      <c r="G291" s="176">
        <f t="shared" si="8"/>
        <v>0</v>
      </c>
      <c r="H291" s="176">
        <f t="shared" si="9"/>
        <v>0</v>
      </c>
      <c r="S291" s="177">
        <f>+O291-'CE_Ministeriale comparato'!H289</f>
        <v>0</v>
      </c>
      <c r="T291" s="177">
        <f>+P291-'CE_Ministeriale comparato'!I289</f>
        <v>0</v>
      </c>
      <c r="U291" s="177">
        <f>+Q291-'CE_Ministeriale comparato'!J289</f>
        <v>0</v>
      </c>
      <c r="V291" s="177">
        <f>+R291-'CE_Ministeriale comparato'!K289</f>
        <v>0</v>
      </c>
      <c r="W291" s="177">
        <f>+S291-'CE_Ministeriale comparato'!L289</f>
        <v>0</v>
      </c>
      <c r="AH291" s="177">
        <f>+AD291-'CE_Ministeriale comparato'!H290</f>
        <v>0</v>
      </c>
      <c r="AI291" s="177">
        <f>+AE291-'CE_Ministeriale comparato'!I290</f>
        <v>0</v>
      </c>
      <c r="AJ291" s="177">
        <f>+AF291-'CE_Ministeriale comparato'!J290</f>
        <v>0</v>
      </c>
      <c r="AK291" s="177">
        <f>+AG291-'CE_Ministeriale comparato'!K290</f>
        <v>0</v>
      </c>
      <c r="AL291" s="177">
        <f>+AH291-'CE_Ministeriale comparato'!L290</f>
        <v>0</v>
      </c>
    </row>
    <row r="292" spans="3:38" x14ac:dyDescent="0.25">
      <c r="C292" s="161">
        <v>3209212.83</v>
      </c>
      <c r="D292" s="20">
        <v>3327931.8</v>
      </c>
      <c r="E292" s="175">
        <f>+'CE-118'!C299</f>
        <v>3209212.83</v>
      </c>
      <c r="F292" s="175">
        <f>+'CE-118'!D299</f>
        <v>3327931.8</v>
      </c>
      <c r="G292" s="176">
        <f t="shared" si="8"/>
        <v>0</v>
      </c>
      <c r="H292" s="176">
        <f t="shared" si="9"/>
        <v>0</v>
      </c>
      <c r="S292" s="177">
        <f>+O292-'CE_Ministeriale comparato'!H290</f>
        <v>0</v>
      </c>
      <c r="T292" s="177">
        <f>+P292-'CE_Ministeriale comparato'!I290</f>
        <v>0</v>
      </c>
      <c r="U292" s="177">
        <f>+Q292-'CE_Ministeriale comparato'!J290</f>
        <v>0</v>
      </c>
      <c r="V292" s="177">
        <f>+R292-'CE_Ministeriale comparato'!K290</f>
        <v>0</v>
      </c>
      <c r="W292" s="177">
        <f>+S292-'CE_Ministeriale comparato'!L290</f>
        <v>0</v>
      </c>
      <c r="AH292" s="177">
        <f>+AD292-'CE_Ministeriale comparato'!H291</f>
        <v>0</v>
      </c>
      <c r="AI292" s="177">
        <f>+AE292-'CE_Ministeriale comparato'!I291</f>
        <v>0</v>
      </c>
      <c r="AJ292" s="177">
        <f>+AF292-'CE_Ministeriale comparato'!J291</f>
        <v>0</v>
      </c>
      <c r="AK292" s="177">
        <f>+AG292-'CE_Ministeriale comparato'!K291</f>
        <v>0</v>
      </c>
      <c r="AL292" s="177">
        <f>+AH292-'CE_Ministeriale comparato'!L291</f>
        <v>0</v>
      </c>
    </row>
    <row r="293" spans="3:38" x14ac:dyDescent="0.25">
      <c r="C293" s="161">
        <v>0</v>
      </c>
      <c r="D293" s="20">
        <v>0</v>
      </c>
      <c r="E293" s="175">
        <f>+'CE-118'!C300</f>
        <v>0</v>
      </c>
      <c r="F293" s="175">
        <f>+'CE-118'!D300</f>
        <v>0</v>
      </c>
      <c r="G293" s="176">
        <f t="shared" si="8"/>
        <v>0</v>
      </c>
      <c r="H293" s="176">
        <f t="shared" si="9"/>
        <v>0</v>
      </c>
      <c r="S293" s="177">
        <f>+O293-'CE_Ministeriale comparato'!H291</f>
        <v>0</v>
      </c>
      <c r="T293" s="177">
        <f>+P293-'CE_Ministeriale comparato'!I291</f>
        <v>0</v>
      </c>
      <c r="U293" s="177">
        <f>+Q293-'CE_Ministeriale comparato'!J291</f>
        <v>0</v>
      </c>
      <c r="V293" s="177">
        <f>+R293-'CE_Ministeriale comparato'!K291</f>
        <v>0</v>
      </c>
      <c r="W293" s="177">
        <f>+S293-'CE_Ministeriale comparato'!L291</f>
        <v>0</v>
      </c>
      <c r="AH293" s="177">
        <f>+AD293-'CE_Ministeriale comparato'!H292</f>
        <v>0</v>
      </c>
      <c r="AI293" s="177">
        <f>+AE293-'CE_Ministeriale comparato'!I292</f>
        <v>0</v>
      </c>
      <c r="AJ293" s="177">
        <f>+AF293-'CE_Ministeriale comparato'!J292</f>
        <v>0</v>
      </c>
      <c r="AK293" s="177">
        <f>+AG293-'CE_Ministeriale comparato'!K292</f>
        <v>0</v>
      </c>
      <c r="AL293" s="177">
        <f>+AH293-'CE_Ministeriale comparato'!L292</f>
        <v>0</v>
      </c>
    </row>
    <row r="294" spans="3:38" x14ac:dyDescent="0.25">
      <c r="C294" s="161">
        <v>4348660.54</v>
      </c>
      <c r="D294" s="20">
        <v>4823717.6100000003</v>
      </c>
      <c r="E294" s="175">
        <f>+'CE-118'!C301</f>
        <v>4348660.54</v>
      </c>
      <c r="F294" s="175">
        <f>+'CE-118'!D301</f>
        <v>4823717.6100000003</v>
      </c>
      <c r="G294" s="176">
        <f t="shared" si="8"/>
        <v>0</v>
      </c>
      <c r="H294" s="176">
        <f t="shared" si="9"/>
        <v>0</v>
      </c>
      <c r="S294" s="177">
        <f>+O294-'CE_Ministeriale comparato'!H292</f>
        <v>0</v>
      </c>
      <c r="T294" s="177">
        <f>+P294-'CE_Ministeriale comparato'!I292</f>
        <v>0</v>
      </c>
      <c r="U294" s="177">
        <f>+Q294-'CE_Ministeriale comparato'!J292</f>
        <v>0</v>
      </c>
      <c r="V294" s="177">
        <f>+R294-'CE_Ministeriale comparato'!K292</f>
        <v>0</v>
      </c>
      <c r="W294" s="177">
        <f>+S294-'CE_Ministeriale comparato'!L292</f>
        <v>0</v>
      </c>
      <c r="AH294" s="177">
        <f>+AD294-'CE_Ministeriale comparato'!H293</f>
        <v>0</v>
      </c>
      <c r="AI294" s="177">
        <f>+AE294-'CE_Ministeriale comparato'!I293</f>
        <v>0</v>
      </c>
      <c r="AJ294" s="177">
        <f>+AF294-'CE_Ministeriale comparato'!J293</f>
        <v>0</v>
      </c>
      <c r="AK294" s="177">
        <f>+AG294-'CE_Ministeriale comparato'!K293</f>
        <v>0</v>
      </c>
      <c r="AL294" s="177">
        <f>+AH294-'CE_Ministeriale comparato'!L293</f>
        <v>0</v>
      </c>
    </row>
    <row r="295" spans="3:38" x14ac:dyDescent="0.25">
      <c r="C295" s="161">
        <v>251071.21</v>
      </c>
      <c r="D295" s="20">
        <v>351252.65</v>
      </c>
      <c r="E295" s="175">
        <f>+'CE-118'!C302</f>
        <v>251071.21</v>
      </c>
      <c r="F295" s="175">
        <f>+'CE-118'!D302</f>
        <v>351252.65</v>
      </c>
      <c r="G295" s="176">
        <f t="shared" si="8"/>
        <v>0</v>
      </c>
      <c r="H295" s="176">
        <f t="shared" si="9"/>
        <v>0</v>
      </c>
      <c r="S295" s="177">
        <f>+O295-'CE_Ministeriale comparato'!H293</f>
        <v>0</v>
      </c>
      <c r="T295" s="177">
        <f>+P295-'CE_Ministeriale comparato'!I293</f>
        <v>0</v>
      </c>
      <c r="U295" s="177">
        <f>+Q295-'CE_Ministeriale comparato'!J293</f>
        <v>0</v>
      </c>
      <c r="V295" s="177">
        <f>+R295-'CE_Ministeriale comparato'!K293</f>
        <v>0</v>
      </c>
      <c r="W295" s="177">
        <f>+S295-'CE_Ministeriale comparato'!L293</f>
        <v>0</v>
      </c>
      <c r="AH295" s="177">
        <f>+AD295-'CE_Ministeriale comparato'!H294</f>
        <v>0</v>
      </c>
      <c r="AI295" s="177">
        <f>+AE295-'CE_Ministeriale comparato'!I294</f>
        <v>0</v>
      </c>
      <c r="AJ295" s="177">
        <f>+AF295-'CE_Ministeriale comparato'!J294</f>
        <v>0</v>
      </c>
      <c r="AK295" s="177">
        <f>+AG295-'CE_Ministeriale comparato'!K294</f>
        <v>0</v>
      </c>
      <c r="AL295" s="177">
        <f>+AH295-'CE_Ministeriale comparato'!L294</f>
        <v>0</v>
      </c>
    </row>
    <row r="296" spans="3:38" x14ac:dyDescent="0.25">
      <c r="C296" s="161">
        <v>3926814</v>
      </c>
      <c r="D296" s="20">
        <v>4307009.75</v>
      </c>
      <c r="E296" s="175">
        <f>+'CE-118'!C303</f>
        <v>3926814</v>
      </c>
      <c r="F296" s="175">
        <f>+'CE-118'!D303</f>
        <v>4272779.45</v>
      </c>
      <c r="G296" s="176">
        <f t="shared" si="8"/>
        <v>0</v>
      </c>
      <c r="H296" s="176">
        <f t="shared" si="9"/>
        <v>-34230.299999999814</v>
      </c>
      <c r="S296" s="177">
        <f>+O296-'CE_Ministeriale comparato'!H294</f>
        <v>0</v>
      </c>
      <c r="T296" s="177">
        <f>+P296-'CE_Ministeriale comparato'!I294</f>
        <v>0</v>
      </c>
      <c r="U296" s="177">
        <f>+Q296-'CE_Ministeriale comparato'!J294</f>
        <v>0</v>
      </c>
      <c r="V296" s="177">
        <f>+R296-'CE_Ministeriale comparato'!K294</f>
        <v>0</v>
      </c>
      <c r="W296" s="177">
        <f>+S296-'CE_Ministeriale comparato'!L294</f>
        <v>0</v>
      </c>
      <c r="AH296" s="177">
        <f>+AD296-'CE_Ministeriale comparato'!H295</f>
        <v>0</v>
      </c>
      <c r="AI296" s="177">
        <f>+AE296-'CE_Ministeriale comparato'!I295</f>
        <v>0</v>
      </c>
      <c r="AJ296" s="177">
        <f>+AF296-'CE_Ministeriale comparato'!J295</f>
        <v>0</v>
      </c>
      <c r="AK296" s="177">
        <f>+AG296-'CE_Ministeriale comparato'!K295</f>
        <v>0</v>
      </c>
      <c r="AL296" s="177">
        <f>+AH296-'CE_Ministeriale comparato'!L295</f>
        <v>0</v>
      </c>
    </row>
    <row r="297" spans="3:38" x14ac:dyDescent="0.25">
      <c r="C297" s="161">
        <v>80422.850000000006</v>
      </c>
      <c r="D297" s="20">
        <v>82368.820000000007</v>
      </c>
      <c r="E297" s="175">
        <f>+'CE-118'!C304</f>
        <v>80422.850000000006</v>
      </c>
      <c r="F297" s="175">
        <f>+'CE-118'!D304</f>
        <v>116599.12</v>
      </c>
      <c r="G297" s="176">
        <f t="shared" si="8"/>
        <v>0</v>
      </c>
      <c r="H297" s="176">
        <f t="shared" si="9"/>
        <v>34230.299999999988</v>
      </c>
      <c r="S297" s="177">
        <f>+O297-'CE_Ministeriale comparato'!H295</f>
        <v>0</v>
      </c>
      <c r="T297" s="177">
        <f>+P297-'CE_Ministeriale comparato'!I295</f>
        <v>0</v>
      </c>
      <c r="U297" s="177">
        <f>+Q297-'CE_Ministeriale comparato'!J295</f>
        <v>0</v>
      </c>
      <c r="V297" s="177">
        <f>+R297-'CE_Ministeriale comparato'!K295</f>
        <v>0</v>
      </c>
      <c r="W297" s="177">
        <f>+S297-'CE_Ministeriale comparato'!L295</f>
        <v>0</v>
      </c>
      <c r="AH297" s="177">
        <f>+AD297-'CE_Ministeriale comparato'!H296</f>
        <v>0</v>
      </c>
      <c r="AI297" s="177">
        <f>+AE297-'CE_Ministeriale comparato'!I296</f>
        <v>0</v>
      </c>
      <c r="AJ297" s="177">
        <f>+AF297-'CE_Ministeriale comparato'!J296</f>
        <v>0</v>
      </c>
      <c r="AK297" s="177">
        <f>+AG297-'CE_Ministeriale comparato'!K296</f>
        <v>0</v>
      </c>
      <c r="AL297" s="177">
        <f>+AH297-'CE_Ministeriale comparato'!L296</f>
        <v>0</v>
      </c>
    </row>
    <row r="298" spans="3:38" x14ac:dyDescent="0.25">
      <c r="C298" s="161">
        <v>90352.48</v>
      </c>
      <c r="D298" s="20">
        <v>83086.39</v>
      </c>
      <c r="E298" s="175">
        <f>+'CE-118'!C305</f>
        <v>90352.48</v>
      </c>
      <c r="F298" s="175">
        <f>+'CE-118'!D305</f>
        <v>83086.39</v>
      </c>
      <c r="G298" s="176">
        <f t="shared" si="8"/>
        <v>0</v>
      </c>
      <c r="H298" s="176">
        <f t="shared" si="9"/>
        <v>0</v>
      </c>
      <c r="S298" s="177">
        <f>+O298-'CE_Ministeriale comparato'!H296</f>
        <v>0</v>
      </c>
      <c r="T298" s="177">
        <f>+P298-'CE_Ministeriale comparato'!I296</f>
        <v>0</v>
      </c>
      <c r="U298" s="177">
        <f>+Q298-'CE_Ministeriale comparato'!J296</f>
        <v>0</v>
      </c>
      <c r="V298" s="177">
        <f>+R298-'CE_Ministeriale comparato'!K296</f>
        <v>0</v>
      </c>
      <c r="W298" s="177">
        <f>+S298-'CE_Ministeriale comparato'!L296</f>
        <v>0</v>
      </c>
      <c r="AH298" s="177">
        <f>+AD298-'CE_Ministeriale comparato'!H297</f>
        <v>0</v>
      </c>
      <c r="AI298" s="177">
        <f>+AE298-'CE_Ministeriale comparato'!I297</f>
        <v>0</v>
      </c>
      <c r="AJ298" s="177">
        <f>+AF298-'CE_Ministeriale comparato'!J297</f>
        <v>0</v>
      </c>
      <c r="AK298" s="177">
        <f>+AG298-'CE_Ministeriale comparato'!K297</f>
        <v>0</v>
      </c>
      <c r="AL298" s="177">
        <f>+AH298-'CE_Ministeriale comparato'!L297</f>
        <v>0</v>
      </c>
    </row>
    <row r="299" spans="3:38" x14ac:dyDescent="0.25">
      <c r="C299" s="161">
        <v>0</v>
      </c>
      <c r="D299" s="20">
        <v>0</v>
      </c>
      <c r="E299" s="175">
        <f>+'CE-118'!C306</f>
        <v>0</v>
      </c>
      <c r="F299" s="175">
        <f>+'CE-118'!D306</f>
        <v>0</v>
      </c>
      <c r="G299" s="176">
        <f t="shared" si="8"/>
        <v>0</v>
      </c>
      <c r="H299" s="176">
        <f t="shared" si="9"/>
        <v>0</v>
      </c>
      <c r="S299" s="177">
        <f>+O299-'CE_Ministeriale comparato'!H297</f>
        <v>0</v>
      </c>
      <c r="T299" s="177">
        <f>+P299-'CE_Ministeriale comparato'!I297</f>
        <v>0</v>
      </c>
      <c r="U299" s="177">
        <f>+Q299-'CE_Ministeriale comparato'!J297</f>
        <v>0</v>
      </c>
      <c r="V299" s="177">
        <f>+R299-'CE_Ministeriale comparato'!K297</f>
        <v>0</v>
      </c>
      <c r="W299" s="177">
        <f>+S299-'CE_Ministeriale comparato'!L297</f>
        <v>0</v>
      </c>
      <c r="AH299" s="177">
        <f>+AD299-'CE_Ministeriale comparato'!H298</f>
        <v>0</v>
      </c>
      <c r="AI299" s="177">
        <f>+AE299-'CE_Ministeriale comparato'!I298</f>
        <v>0</v>
      </c>
      <c r="AJ299" s="177">
        <f>+AF299-'CE_Ministeriale comparato'!J298</f>
        <v>0</v>
      </c>
      <c r="AK299" s="177">
        <f>+AG299-'CE_Ministeriale comparato'!K298</f>
        <v>0</v>
      </c>
      <c r="AL299" s="177">
        <f>+AH299-'CE_Ministeriale comparato'!L298</f>
        <v>0</v>
      </c>
    </row>
    <row r="300" spans="3:38" x14ac:dyDescent="0.25">
      <c r="C300" s="161">
        <v>0</v>
      </c>
      <c r="D300" s="20">
        <v>0</v>
      </c>
      <c r="E300" s="175">
        <f>+'CE-118'!C307</f>
        <v>0</v>
      </c>
      <c r="F300" s="175">
        <f>+'CE-118'!D307</f>
        <v>0</v>
      </c>
      <c r="G300" s="176">
        <f t="shared" si="8"/>
        <v>0</v>
      </c>
      <c r="H300" s="176">
        <f t="shared" si="9"/>
        <v>0</v>
      </c>
      <c r="S300" s="177">
        <f>+O300-'CE_Ministeriale comparato'!H298</f>
        <v>0</v>
      </c>
      <c r="T300" s="177">
        <f>+P300-'CE_Ministeriale comparato'!I298</f>
        <v>0</v>
      </c>
      <c r="U300" s="177">
        <f>+Q300-'CE_Ministeriale comparato'!J298</f>
        <v>0</v>
      </c>
      <c r="V300" s="177">
        <f>+R300-'CE_Ministeriale comparato'!K298</f>
        <v>0</v>
      </c>
      <c r="W300" s="177">
        <f>+S300-'CE_Ministeriale comparato'!L298</f>
        <v>0</v>
      </c>
      <c r="AH300" s="177">
        <f>+AD300-'CE_Ministeriale comparato'!H299</f>
        <v>0</v>
      </c>
      <c r="AI300" s="177">
        <f>+AE300-'CE_Ministeriale comparato'!I299</f>
        <v>0</v>
      </c>
      <c r="AJ300" s="177">
        <f>+AF300-'CE_Ministeriale comparato'!J299</f>
        <v>0</v>
      </c>
      <c r="AK300" s="177">
        <f>+AG300-'CE_Ministeriale comparato'!K299</f>
        <v>0</v>
      </c>
      <c r="AL300" s="177">
        <f>+AH300-'CE_Ministeriale comparato'!L299</f>
        <v>0</v>
      </c>
    </row>
    <row r="301" spans="3:38" x14ac:dyDescent="0.25">
      <c r="C301" s="161">
        <v>0</v>
      </c>
      <c r="D301" s="20">
        <v>0</v>
      </c>
      <c r="E301" s="175">
        <f>+'CE-118'!C308</f>
        <v>0</v>
      </c>
      <c r="F301" s="175">
        <f>+'CE-118'!D308</f>
        <v>0</v>
      </c>
      <c r="G301" s="176">
        <f t="shared" si="8"/>
        <v>0</v>
      </c>
      <c r="H301" s="176">
        <f t="shared" si="9"/>
        <v>0</v>
      </c>
      <c r="S301" s="177">
        <f>+O301-'CE_Ministeriale comparato'!H299</f>
        <v>0</v>
      </c>
      <c r="T301" s="177">
        <f>+P301-'CE_Ministeriale comparato'!I299</f>
        <v>0</v>
      </c>
      <c r="U301" s="177">
        <f>+Q301-'CE_Ministeriale comparato'!J299</f>
        <v>0</v>
      </c>
      <c r="V301" s="177">
        <f>+R301-'CE_Ministeriale comparato'!K299</f>
        <v>0</v>
      </c>
      <c r="W301" s="177">
        <f>+S301-'CE_Ministeriale comparato'!L299</f>
        <v>0</v>
      </c>
      <c r="AH301" s="177">
        <f>+AD301-'CE_Ministeriale comparato'!H300</f>
        <v>0</v>
      </c>
      <c r="AI301" s="177">
        <f>+AE301-'CE_Ministeriale comparato'!I300</f>
        <v>0</v>
      </c>
      <c r="AJ301" s="177">
        <f>+AF301-'CE_Ministeriale comparato'!J300</f>
        <v>0</v>
      </c>
      <c r="AK301" s="177">
        <f>+AG301-'CE_Ministeriale comparato'!K300</f>
        <v>0</v>
      </c>
      <c r="AL301" s="177">
        <f>+AH301-'CE_Ministeriale comparato'!L300</f>
        <v>0</v>
      </c>
    </row>
    <row r="302" spans="3:38" x14ac:dyDescent="0.25">
      <c r="C302" s="161">
        <v>11583934.210000001</v>
      </c>
      <c r="D302" s="20">
        <v>10867478.959999999</v>
      </c>
      <c r="E302" s="175">
        <f>+'CE-118'!C309</f>
        <v>11583934.210000001</v>
      </c>
      <c r="F302" s="175">
        <f>+'CE-118'!D309</f>
        <v>10867478.959999999</v>
      </c>
      <c r="G302" s="176">
        <f t="shared" si="8"/>
        <v>0</v>
      </c>
      <c r="H302" s="176">
        <f t="shared" si="9"/>
        <v>0</v>
      </c>
      <c r="S302" s="177">
        <f>+O302-'CE_Ministeriale comparato'!H300</f>
        <v>0</v>
      </c>
      <c r="T302" s="177">
        <f>+P302-'CE_Ministeriale comparato'!I300</f>
        <v>0</v>
      </c>
      <c r="U302" s="177">
        <f>+Q302-'CE_Ministeriale comparato'!J300</f>
        <v>0</v>
      </c>
      <c r="V302" s="177">
        <f>+R302-'CE_Ministeriale comparato'!K300</f>
        <v>0</v>
      </c>
      <c r="W302" s="177">
        <f>+S302-'CE_Ministeriale comparato'!L300</f>
        <v>0</v>
      </c>
      <c r="AH302" s="177">
        <f>+AD302-'CE_Ministeriale comparato'!H301</f>
        <v>0</v>
      </c>
      <c r="AI302" s="177">
        <f>+AE302-'CE_Ministeriale comparato'!I301</f>
        <v>0</v>
      </c>
      <c r="AJ302" s="177">
        <f>+AF302-'CE_Ministeriale comparato'!J301</f>
        <v>0</v>
      </c>
      <c r="AK302" s="177">
        <f>+AG302-'CE_Ministeriale comparato'!K301</f>
        <v>0</v>
      </c>
      <c r="AL302" s="177">
        <f>+AH302-'CE_Ministeriale comparato'!L301</f>
        <v>0</v>
      </c>
    </row>
    <row r="303" spans="3:38" x14ac:dyDescent="0.25">
      <c r="C303" s="161">
        <v>377256</v>
      </c>
      <c r="D303" s="20">
        <v>371284</v>
      </c>
      <c r="E303" s="175">
        <f>+'CE-118'!C310</f>
        <v>377256</v>
      </c>
      <c r="F303" s="175">
        <f>+'CE-118'!D310</f>
        <v>371284</v>
      </c>
      <c r="G303" s="176">
        <f t="shared" si="8"/>
        <v>0</v>
      </c>
      <c r="H303" s="176">
        <f t="shared" si="9"/>
        <v>0</v>
      </c>
      <c r="S303" s="177">
        <f>+O303-'CE_Ministeriale comparato'!H301</f>
        <v>0</v>
      </c>
      <c r="T303" s="177">
        <f>+P303-'CE_Ministeriale comparato'!I301</f>
        <v>0</v>
      </c>
      <c r="U303" s="177">
        <f>+Q303-'CE_Ministeriale comparato'!J301</f>
        <v>0</v>
      </c>
      <c r="V303" s="177">
        <f>+R303-'CE_Ministeriale comparato'!K301</f>
        <v>0</v>
      </c>
      <c r="W303" s="177">
        <f>+S303-'CE_Ministeriale comparato'!L301</f>
        <v>0</v>
      </c>
      <c r="AH303" s="177">
        <f>+AD303-'CE_Ministeriale comparato'!H302</f>
        <v>0</v>
      </c>
      <c r="AI303" s="177">
        <f>+AE303-'CE_Ministeriale comparato'!I302</f>
        <v>0</v>
      </c>
      <c r="AJ303" s="177">
        <f>+AF303-'CE_Ministeriale comparato'!J302</f>
        <v>0</v>
      </c>
      <c r="AK303" s="177">
        <f>+AG303-'CE_Ministeriale comparato'!K302</f>
        <v>0</v>
      </c>
      <c r="AL303" s="177">
        <f>+AH303-'CE_Ministeriale comparato'!L302</f>
        <v>0</v>
      </c>
    </row>
    <row r="304" spans="3:38" x14ac:dyDescent="0.25">
      <c r="C304" s="161">
        <v>121.63</v>
      </c>
      <c r="D304" s="20">
        <v>45.51</v>
      </c>
      <c r="E304" s="175">
        <f>+'CE-118'!C311</f>
        <v>121.63</v>
      </c>
      <c r="F304" s="175">
        <f>+'CE-118'!D311</f>
        <v>45.51</v>
      </c>
      <c r="G304" s="176">
        <f t="shared" si="8"/>
        <v>0</v>
      </c>
      <c r="H304" s="176">
        <f t="shared" si="9"/>
        <v>0</v>
      </c>
      <c r="S304" s="177">
        <f>+O304-'CE_Ministeriale comparato'!H302</f>
        <v>0</v>
      </c>
      <c r="T304" s="177">
        <f>+P304-'CE_Ministeriale comparato'!I302</f>
        <v>0</v>
      </c>
      <c r="U304" s="177">
        <f>+Q304-'CE_Ministeriale comparato'!J302</f>
        <v>0</v>
      </c>
      <c r="V304" s="177">
        <f>+R304-'CE_Ministeriale comparato'!K302</f>
        <v>0</v>
      </c>
      <c r="W304" s="177">
        <f>+S304-'CE_Ministeriale comparato'!L302</f>
        <v>0</v>
      </c>
      <c r="AH304" s="177">
        <f>+AD304-'CE_Ministeriale comparato'!H303</f>
        <v>0</v>
      </c>
      <c r="AI304" s="177">
        <f>+AE304-'CE_Ministeriale comparato'!I303</f>
        <v>0</v>
      </c>
      <c r="AJ304" s="177">
        <f>+AF304-'CE_Ministeriale comparato'!J303</f>
        <v>0</v>
      </c>
      <c r="AK304" s="177">
        <f>+AG304-'CE_Ministeriale comparato'!K303</f>
        <v>0</v>
      </c>
      <c r="AL304" s="177">
        <f>+AH304-'CE_Ministeriale comparato'!L303</f>
        <v>0</v>
      </c>
    </row>
    <row r="305" spans="3:38" x14ac:dyDescent="0.25">
      <c r="C305" s="161">
        <v>0</v>
      </c>
      <c r="D305" s="20">
        <v>0</v>
      </c>
      <c r="E305" s="175">
        <f>+'CE-118'!C312</f>
        <v>0</v>
      </c>
      <c r="F305" s="175">
        <f>+'CE-118'!D312</f>
        <v>0</v>
      </c>
      <c r="G305" s="176">
        <f t="shared" si="8"/>
        <v>0</v>
      </c>
      <c r="H305" s="176">
        <f t="shared" si="9"/>
        <v>0</v>
      </c>
      <c r="S305" s="177">
        <f>+O305-'CE_Ministeriale comparato'!H303</f>
        <v>0</v>
      </c>
      <c r="T305" s="177">
        <f>+P305-'CE_Ministeriale comparato'!I303</f>
        <v>0</v>
      </c>
      <c r="U305" s="177">
        <f>+Q305-'CE_Ministeriale comparato'!J303</f>
        <v>0</v>
      </c>
      <c r="V305" s="177">
        <f>+R305-'CE_Ministeriale comparato'!K303</f>
        <v>0</v>
      </c>
      <c r="W305" s="177">
        <f>+S305-'CE_Ministeriale comparato'!L303</f>
        <v>0</v>
      </c>
      <c r="AH305" s="177">
        <f>+AD305-'CE_Ministeriale comparato'!H304</f>
        <v>0</v>
      </c>
      <c r="AI305" s="177">
        <f>+AE305-'CE_Ministeriale comparato'!I304</f>
        <v>0</v>
      </c>
      <c r="AJ305" s="177">
        <f>+AF305-'CE_Ministeriale comparato'!J304</f>
        <v>0</v>
      </c>
      <c r="AK305" s="177">
        <f>+AG305-'CE_Ministeriale comparato'!K304</f>
        <v>0</v>
      </c>
      <c r="AL305" s="177">
        <f>+AH305-'CE_Ministeriale comparato'!L304</f>
        <v>0</v>
      </c>
    </row>
    <row r="306" spans="3:38" x14ac:dyDescent="0.25">
      <c r="C306" s="161">
        <v>0</v>
      </c>
      <c r="D306" s="20">
        <v>0</v>
      </c>
      <c r="E306" s="175">
        <f>+'CE-118'!C313</f>
        <v>0</v>
      </c>
      <c r="F306" s="175">
        <f>+'CE-118'!D313</f>
        <v>0</v>
      </c>
      <c r="G306" s="176">
        <f t="shared" si="8"/>
        <v>0</v>
      </c>
      <c r="H306" s="176">
        <f t="shared" si="9"/>
        <v>0</v>
      </c>
      <c r="S306" s="177">
        <f>+O306-'CE_Ministeriale comparato'!H304</f>
        <v>0</v>
      </c>
      <c r="T306" s="177">
        <f>+P306-'CE_Ministeriale comparato'!I304</f>
        <v>0</v>
      </c>
      <c r="U306" s="177">
        <f>+Q306-'CE_Ministeriale comparato'!J304</f>
        <v>0</v>
      </c>
      <c r="V306" s="177">
        <f>+R306-'CE_Ministeriale comparato'!K304</f>
        <v>0</v>
      </c>
      <c r="W306" s="177">
        <f>+S306-'CE_Ministeriale comparato'!L304</f>
        <v>0</v>
      </c>
      <c r="AH306" s="177">
        <f>+AD306-'CE_Ministeriale comparato'!H305</f>
        <v>0</v>
      </c>
      <c r="AI306" s="177">
        <f>+AE306-'CE_Ministeriale comparato'!I305</f>
        <v>0</v>
      </c>
      <c r="AJ306" s="177">
        <f>+AF306-'CE_Ministeriale comparato'!J305</f>
        <v>0</v>
      </c>
      <c r="AK306" s="177">
        <f>+AG306-'CE_Ministeriale comparato'!K305</f>
        <v>0</v>
      </c>
      <c r="AL306" s="177">
        <f>+AH306-'CE_Ministeriale comparato'!L305</f>
        <v>0</v>
      </c>
    </row>
    <row r="307" spans="3:38" x14ac:dyDescent="0.25">
      <c r="C307" s="161">
        <v>10555822.689999999</v>
      </c>
      <c r="D307" s="20">
        <v>9878830.8699999992</v>
      </c>
      <c r="E307" s="175">
        <f>+'CE-118'!C314</f>
        <v>10555822.689999999</v>
      </c>
      <c r="F307" s="175">
        <f>+'CE-118'!D314</f>
        <v>9878830.8699999992</v>
      </c>
      <c r="G307" s="176">
        <f t="shared" si="8"/>
        <v>0</v>
      </c>
      <c r="H307" s="176">
        <f t="shared" si="9"/>
        <v>0</v>
      </c>
      <c r="S307" s="177">
        <f>+O307-'CE_Ministeriale comparato'!H305</f>
        <v>0</v>
      </c>
      <c r="T307" s="177">
        <f>+P307-'CE_Ministeriale comparato'!I305</f>
        <v>0</v>
      </c>
      <c r="U307" s="177">
        <f>+Q307-'CE_Ministeriale comparato'!J305</f>
        <v>0</v>
      </c>
      <c r="V307" s="177">
        <f>+R307-'CE_Ministeriale comparato'!K305</f>
        <v>0</v>
      </c>
      <c r="W307" s="177">
        <f>+S307-'CE_Ministeriale comparato'!L305</f>
        <v>0</v>
      </c>
      <c r="AH307" s="177">
        <f>+AD307-'CE_Ministeriale comparato'!H306</f>
        <v>0</v>
      </c>
      <c r="AI307" s="177">
        <f>+AE307-'CE_Ministeriale comparato'!I306</f>
        <v>0</v>
      </c>
      <c r="AJ307" s="177">
        <f>+AF307-'CE_Ministeriale comparato'!J306</f>
        <v>0</v>
      </c>
      <c r="AK307" s="177">
        <f>+AG307-'CE_Ministeriale comparato'!K306</f>
        <v>0</v>
      </c>
      <c r="AL307" s="177">
        <f>+AH307-'CE_Ministeriale comparato'!L306</f>
        <v>0</v>
      </c>
    </row>
    <row r="308" spans="3:38" x14ac:dyDescent="0.25">
      <c r="C308" s="161">
        <v>0</v>
      </c>
      <c r="D308" s="20">
        <v>10645</v>
      </c>
      <c r="E308" s="175">
        <f>+'CE-118'!C315</f>
        <v>0</v>
      </c>
      <c r="F308" s="175">
        <f>+'CE-118'!D315</f>
        <v>10645</v>
      </c>
      <c r="G308" s="176">
        <f t="shared" si="8"/>
        <v>0</v>
      </c>
      <c r="H308" s="176">
        <f t="shared" si="9"/>
        <v>0</v>
      </c>
      <c r="S308" s="177">
        <f>+O308-'CE_Ministeriale comparato'!H306</f>
        <v>0</v>
      </c>
      <c r="T308" s="177">
        <f>+P308-'CE_Ministeriale comparato'!I306</f>
        <v>0</v>
      </c>
      <c r="U308" s="177">
        <f>+Q308-'CE_Ministeriale comparato'!J306</f>
        <v>0</v>
      </c>
      <c r="V308" s="177">
        <f>+R308-'CE_Ministeriale comparato'!K306</f>
        <v>0</v>
      </c>
      <c r="W308" s="177">
        <f>+S308-'CE_Ministeriale comparato'!L306</f>
        <v>0</v>
      </c>
      <c r="AH308" s="177">
        <f>+AD308-'CE_Ministeriale comparato'!H307</f>
        <v>0</v>
      </c>
      <c r="AI308" s="177">
        <f>+AE308-'CE_Ministeriale comparato'!I307</f>
        <v>0</v>
      </c>
      <c r="AJ308" s="177">
        <f>+AF308-'CE_Ministeriale comparato'!J307</f>
        <v>0</v>
      </c>
      <c r="AK308" s="177">
        <f>+AG308-'CE_Ministeriale comparato'!K307</f>
        <v>0</v>
      </c>
      <c r="AL308" s="177">
        <f>+AH308-'CE_Ministeriale comparato'!L307</f>
        <v>0</v>
      </c>
    </row>
    <row r="309" spans="3:38" x14ac:dyDescent="0.25">
      <c r="C309" s="161">
        <v>650733.89</v>
      </c>
      <c r="D309" s="20">
        <v>606673.57999999996</v>
      </c>
      <c r="E309" s="175">
        <f>+'CE-118'!C316</f>
        <v>650733.89</v>
      </c>
      <c r="F309" s="175">
        <f>+'CE-118'!D316</f>
        <v>606673.57999999996</v>
      </c>
      <c r="G309" s="176">
        <f t="shared" si="8"/>
        <v>0</v>
      </c>
      <c r="H309" s="176">
        <f t="shared" si="9"/>
        <v>0</v>
      </c>
      <c r="S309" s="177">
        <f>+O309-'CE_Ministeriale comparato'!H307</f>
        <v>0</v>
      </c>
      <c r="T309" s="177">
        <f>+P309-'CE_Ministeriale comparato'!I307</f>
        <v>0</v>
      </c>
      <c r="U309" s="177">
        <f>+Q309-'CE_Ministeriale comparato'!J307</f>
        <v>0</v>
      </c>
      <c r="V309" s="177">
        <f>+R309-'CE_Ministeriale comparato'!K307</f>
        <v>0</v>
      </c>
      <c r="W309" s="177">
        <f>+S309-'CE_Ministeriale comparato'!L307</f>
        <v>0</v>
      </c>
      <c r="AH309" s="177">
        <f>+AD309-'CE_Ministeriale comparato'!H308</f>
        <v>0</v>
      </c>
      <c r="AI309" s="177">
        <f>+AE309-'CE_Ministeriale comparato'!I308</f>
        <v>0</v>
      </c>
      <c r="AJ309" s="177">
        <f>+AF309-'CE_Ministeriale comparato'!J308</f>
        <v>0</v>
      </c>
      <c r="AK309" s="177">
        <f>+AG309-'CE_Ministeriale comparato'!K308</f>
        <v>0</v>
      </c>
      <c r="AL309" s="177">
        <f>+AH309-'CE_Ministeriale comparato'!L308</f>
        <v>0</v>
      </c>
    </row>
    <row r="310" spans="3:38" x14ac:dyDescent="0.25">
      <c r="C310" s="161">
        <v>8309404.54</v>
      </c>
      <c r="D310" s="20">
        <v>5639656.0099999998</v>
      </c>
      <c r="E310" s="175">
        <f>+'CE-118'!C317</f>
        <v>8309404.54</v>
      </c>
      <c r="F310" s="175">
        <f>+'CE-118'!D317</f>
        <v>5639656.0099999998</v>
      </c>
      <c r="G310" s="176">
        <f t="shared" si="8"/>
        <v>0</v>
      </c>
      <c r="H310" s="176">
        <f t="shared" si="9"/>
        <v>0</v>
      </c>
      <c r="S310" s="177">
        <f>+O310-'CE_Ministeriale comparato'!H308</f>
        <v>0</v>
      </c>
      <c r="T310" s="177">
        <f>+P310-'CE_Ministeriale comparato'!I308</f>
        <v>0</v>
      </c>
      <c r="U310" s="177">
        <f>+Q310-'CE_Ministeriale comparato'!J308</f>
        <v>0</v>
      </c>
      <c r="V310" s="177">
        <f>+R310-'CE_Ministeriale comparato'!K308</f>
        <v>0</v>
      </c>
      <c r="W310" s="177">
        <f>+S310-'CE_Ministeriale comparato'!L308</f>
        <v>0</v>
      </c>
      <c r="AH310" s="177">
        <f>+AD310-'CE_Ministeriale comparato'!H309</f>
        <v>0</v>
      </c>
      <c r="AI310" s="177">
        <f>+AE310-'CE_Ministeriale comparato'!I309</f>
        <v>0</v>
      </c>
      <c r="AJ310" s="177">
        <f>+AF310-'CE_Ministeriale comparato'!J309</f>
        <v>0</v>
      </c>
      <c r="AK310" s="177">
        <f>+AG310-'CE_Ministeriale comparato'!K309</f>
        <v>0</v>
      </c>
      <c r="AL310" s="177">
        <f>+AH310-'CE_Ministeriale comparato'!L309</f>
        <v>0</v>
      </c>
    </row>
    <row r="311" spans="3:38" x14ac:dyDescent="0.25">
      <c r="C311" s="161">
        <v>116006.87</v>
      </c>
      <c r="D311" s="20">
        <v>221519.85</v>
      </c>
      <c r="E311" s="175">
        <f>+'CE-118'!C318</f>
        <v>116006.87</v>
      </c>
      <c r="F311" s="175">
        <f>+'CE-118'!D318</f>
        <v>221519.85</v>
      </c>
      <c r="G311" s="176">
        <f t="shared" si="8"/>
        <v>0</v>
      </c>
      <c r="H311" s="176">
        <f t="shared" si="9"/>
        <v>0</v>
      </c>
      <c r="S311" s="177">
        <f>+O311-'CE_Ministeriale comparato'!H309</f>
        <v>0</v>
      </c>
      <c r="T311" s="177">
        <f>+P311-'CE_Ministeriale comparato'!I309</f>
        <v>0</v>
      </c>
      <c r="U311" s="177">
        <f>+Q311-'CE_Ministeriale comparato'!J309</f>
        <v>0</v>
      </c>
      <c r="V311" s="177">
        <f>+R311-'CE_Ministeriale comparato'!K309</f>
        <v>0</v>
      </c>
      <c r="W311" s="177">
        <f>+S311-'CE_Ministeriale comparato'!L309</f>
        <v>0</v>
      </c>
      <c r="AH311" s="177">
        <f>+AD311-'CE_Ministeriale comparato'!H310</f>
        <v>0</v>
      </c>
      <c r="AI311" s="177">
        <f>+AE311-'CE_Ministeriale comparato'!I310</f>
        <v>0</v>
      </c>
      <c r="AJ311" s="177">
        <f>+AF311-'CE_Ministeriale comparato'!J310</f>
        <v>0</v>
      </c>
      <c r="AK311" s="177">
        <f>+AG311-'CE_Ministeriale comparato'!K310</f>
        <v>0</v>
      </c>
      <c r="AL311" s="177">
        <f>+AH311-'CE_Ministeriale comparato'!L310</f>
        <v>0</v>
      </c>
    </row>
    <row r="312" spans="3:38" x14ac:dyDescent="0.25">
      <c r="C312" s="161">
        <v>1312</v>
      </c>
      <c r="D312" s="20">
        <v>23064.400000000001</v>
      </c>
      <c r="E312" s="175">
        <f>+'CE-118'!C319</f>
        <v>1312</v>
      </c>
      <c r="F312" s="175">
        <f>+'CE-118'!D319</f>
        <v>23064.400000000001</v>
      </c>
      <c r="G312" s="176">
        <f t="shared" si="8"/>
        <v>0</v>
      </c>
      <c r="H312" s="176">
        <f t="shared" si="9"/>
        <v>0</v>
      </c>
      <c r="S312" s="177">
        <f>+O312-'CE_Ministeriale comparato'!H310</f>
        <v>0</v>
      </c>
      <c r="T312" s="177">
        <f>+P312-'CE_Ministeriale comparato'!I310</f>
        <v>0</v>
      </c>
      <c r="U312" s="177">
        <f>+Q312-'CE_Ministeriale comparato'!J310</f>
        <v>0</v>
      </c>
      <c r="V312" s="177">
        <f>+R312-'CE_Ministeriale comparato'!K310</f>
        <v>0</v>
      </c>
      <c r="W312" s="177">
        <f>+S312-'CE_Ministeriale comparato'!L310</f>
        <v>0</v>
      </c>
      <c r="AH312" s="177">
        <f>+AD312-'CE_Ministeriale comparato'!H311</f>
        <v>0</v>
      </c>
      <c r="AI312" s="177">
        <f>+AE312-'CE_Ministeriale comparato'!I311</f>
        <v>0</v>
      </c>
      <c r="AJ312" s="177">
        <f>+AF312-'CE_Ministeriale comparato'!J311</f>
        <v>0</v>
      </c>
      <c r="AK312" s="177">
        <f>+AG312-'CE_Ministeriale comparato'!K311</f>
        <v>0</v>
      </c>
      <c r="AL312" s="177">
        <f>+AH312-'CE_Ministeriale comparato'!L311</f>
        <v>0</v>
      </c>
    </row>
    <row r="313" spans="3:38" x14ac:dyDescent="0.25">
      <c r="C313" s="161">
        <v>8184539.8000000007</v>
      </c>
      <c r="D313" s="20">
        <v>5387875.8399999999</v>
      </c>
      <c r="E313" s="175">
        <f>+'CE-118'!C320</f>
        <v>8184539.8000000007</v>
      </c>
      <c r="F313" s="175">
        <f>+'CE-118'!D320</f>
        <v>5387875.8399999999</v>
      </c>
      <c r="G313" s="176">
        <f t="shared" si="8"/>
        <v>0</v>
      </c>
      <c r="H313" s="176">
        <f t="shared" si="9"/>
        <v>0</v>
      </c>
      <c r="S313" s="177">
        <f>+O313-'CE_Ministeriale comparato'!H311</f>
        <v>0</v>
      </c>
      <c r="T313" s="177">
        <f>+P313-'CE_Ministeriale comparato'!I311</f>
        <v>0</v>
      </c>
      <c r="U313" s="177">
        <f>+Q313-'CE_Ministeriale comparato'!J311</f>
        <v>0</v>
      </c>
      <c r="V313" s="177">
        <f>+R313-'CE_Ministeriale comparato'!K311</f>
        <v>0</v>
      </c>
      <c r="W313" s="177">
        <f>+S313-'CE_Ministeriale comparato'!L311</f>
        <v>0</v>
      </c>
      <c r="AH313" s="177">
        <f>+AD313-'CE_Ministeriale comparato'!H312</f>
        <v>0</v>
      </c>
      <c r="AI313" s="177">
        <f>+AE313-'CE_Ministeriale comparato'!I312</f>
        <v>0</v>
      </c>
      <c r="AJ313" s="177">
        <f>+AF313-'CE_Ministeriale comparato'!J312</f>
        <v>0</v>
      </c>
      <c r="AK313" s="177">
        <f>+AG313-'CE_Ministeriale comparato'!K312</f>
        <v>0</v>
      </c>
      <c r="AL313" s="177">
        <f>+AH313-'CE_Ministeriale comparato'!L312</f>
        <v>0</v>
      </c>
    </row>
    <row r="314" spans="3:38" x14ac:dyDescent="0.25">
      <c r="C314" s="161">
        <v>1738681.99</v>
      </c>
      <c r="D314" s="20">
        <v>1081031.44</v>
      </c>
      <c r="E314" s="175">
        <f>+'CE-118'!C321</f>
        <v>1738681.99</v>
      </c>
      <c r="F314" s="175">
        <f>+'CE-118'!D321</f>
        <v>1081031.44</v>
      </c>
      <c r="G314" s="176">
        <f t="shared" si="8"/>
        <v>0</v>
      </c>
      <c r="H314" s="176">
        <f t="shared" si="9"/>
        <v>0</v>
      </c>
      <c r="S314" s="177">
        <f>+O314-'CE_Ministeriale comparato'!H312</f>
        <v>0</v>
      </c>
      <c r="T314" s="177">
        <f>+P314-'CE_Ministeriale comparato'!I312</f>
        <v>0</v>
      </c>
      <c r="U314" s="177">
        <f>+Q314-'CE_Ministeriale comparato'!J312</f>
        <v>0</v>
      </c>
      <c r="V314" s="177">
        <f>+R314-'CE_Ministeriale comparato'!K312</f>
        <v>0</v>
      </c>
      <c r="W314" s="177">
        <f>+S314-'CE_Ministeriale comparato'!L312</f>
        <v>0</v>
      </c>
      <c r="AH314" s="177">
        <f>+AD314-'CE_Ministeriale comparato'!H313</f>
        <v>0</v>
      </c>
      <c r="AI314" s="177">
        <f>+AE314-'CE_Ministeriale comparato'!I313</f>
        <v>0</v>
      </c>
      <c r="AJ314" s="177">
        <f>+AF314-'CE_Ministeriale comparato'!J313</f>
        <v>0</v>
      </c>
      <c r="AK314" s="177">
        <f>+AG314-'CE_Ministeriale comparato'!K313</f>
        <v>0</v>
      </c>
      <c r="AL314" s="177">
        <f>+AH314-'CE_Ministeriale comparato'!L313</f>
        <v>0</v>
      </c>
    </row>
    <row r="315" spans="3:38" x14ac:dyDescent="0.25">
      <c r="C315" s="161">
        <v>5083606.62</v>
      </c>
      <c r="D315" s="20">
        <v>4225856.4800000004</v>
      </c>
      <c r="E315" s="175">
        <f>+'CE-118'!C322</f>
        <v>5083606.62</v>
      </c>
      <c r="F315" s="175">
        <f>+'CE-118'!D322</f>
        <v>4225856.4800000004</v>
      </c>
      <c r="G315" s="176">
        <f t="shared" si="8"/>
        <v>0</v>
      </c>
      <c r="H315" s="176">
        <f t="shared" si="9"/>
        <v>0</v>
      </c>
      <c r="S315" s="177">
        <f>+O315-'CE_Ministeriale comparato'!H313</f>
        <v>0</v>
      </c>
      <c r="T315" s="177">
        <f>+P315-'CE_Ministeriale comparato'!I313</f>
        <v>0</v>
      </c>
      <c r="U315" s="177">
        <f>+Q315-'CE_Ministeriale comparato'!J313</f>
        <v>0</v>
      </c>
      <c r="V315" s="177">
        <f>+R315-'CE_Ministeriale comparato'!K313</f>
        <v>0</v>
      </c>
      <c r="W315" s="177">
        <f>+S315-'CE_Ministeriale comparato'!L313</f>
        <v>0</v>
      </c>
      <c r="AH315" s="177">
        <f>+AD315-'CE_Ministeriale comparato'!H314</f>
        <v>0</v>
      </c>
      <c r="AI315" s="177">
        <f>+AE315-'CE_Ministeriale comparato'!I314</f>
        <v>0</v>
      </c>
      <c r="AJ315" s="177">
        <f>+AF315-'CE_Ministeriale comparato'!J314</f>
        <v>0</v>
      </c>
      <c r="AK315" s="177">
        <f>+AG315-'CE_Ministeriale comparato'!K314</f>
        <v>0</v>
      </c>
      <c r="AL315" s="177">
        <f>+AH315-'CE_Ministeriale comparato'!L314</f>
        <v>0</v>
      </c>
    </row>
    <row r="316" spans="3:38" x14ac:dyDescent="0.25">
      <c r="C316" s="161">
        <v>1307611.04</v>
      </c>
      <c r="D316" s="20">
        <v>6915</v>
      </c>
      <c r="E316" s="175">
        <f>+'CE-118'!C323</f>
        <v>1307611.04</v>
      </c>
      <c r="F316" s="175">
        <f>+'CE-118'!D323</f>
        <v>6915</v>
      </c>
      <c r="G316" s="176">
        <f t="shared" si="8"/>
        <v>0</v>
      </c>
      <c r="H316" s="176">
        <f t="shared" si="9"/>
        <v>0</v>
      </c>
      <c r="S316" s="177">
        <f>+O316-'CE_Ministeriale comparato'!H314</f>
        <v>0</v>
      </c>
      <c r="T316" s="177">
        <f>+P316-'CE_Ministeriale comparato'!I314</f>
        <v>0</v>
      </c>
      <c r="U316" s="177">
        <f>+Q316-'CE_Ministeriale comparato'!J314</f>
        <v>0</v>
      </c>
      <c r="V316" s="177">
        <f>+R316-'CE_Ministeriale comparato'!K314</f>
        <v>0</v>
      </c>
      <c r="W316" s="177">
        <f>+S316-'CE_Ministeriale comparato'!L314</f>
        <v>0</v>
      </c>
      <c r="AH316" s="177">
        <f>+AD316-'CE_Ministeriale comparato'!H315</f>
        <v>0</v>
      </c>
      <c r="AI316" s="177">
        <f>+AE316-'CE_Ministeriale comparato'!I315</f>
        <v>0</v>
      </c>
      <c r="AJ316" s="177">
        <f>+AF316-'CE_Ministeriale comparato'!J315</f>
        <v>0</v>
      </c>
      <c r="AK316" s="177">
        <f>+AG316-'CE_Ministeriale comparato'!K315</f>
        <v>0</v>
      </c>
      <c r="AL316" s="177">
        <f>+AH316-'CE_Ministeriale comparato'!L315</f>
        <v>0</v>
      </c>
    </row>
    <row r="317" spans="3:38" x14ac:dyDescent="0.25">
      <c r="C317" s="161">
        <v>0</v>
      </c>
      <c r="D317" s="20">
        <v>0</v>
      </c>
      <c r="E317" s="175">
        <f>+'CE-118'!C324</f>
        <v>0</v>
      </c>
      <c r="F317" s="175">
        <f>+'CE-118'!D324</f>
        <v>0</v>
      </c>
      <c r="G317" s="176">
        <f t="shared" si="8"/>
        <v>0</v>
      </c>
      <c r="H317" s="176">
        <f t="shared" si="9"/>
        <v>0</v>
      </c>
      <c r="S317" s="177">
        <f>+O317-'CE_Ministeriale comparato'!H315</f>
        <v>0</v>
      </c>
      <c r="T317" s="177">
        <f>+P317-'CE_Ministeriale comparato'!I315</f>
        <v>0</v>
      </c>
      <c r="U317" s="177">
        <f>+Q317-'CE_Ministeriale comparato'!J315</f>
        <v>0</v>
      </c>
      <c r="V317" s="177">
        <f>+R317-'CE_Ministeriale comparato'!K315</f>
        <v>0</v>
      </c>
      <c r="W317" s="177">
        <f>+S317-'CE_Ministeriale comparato'!L315</f>
        <v>0</v>
      </c>
      <c r="AH317" s="177">
        <f>+AD317-'CE_Ministeriale comparato'!H316</f>
        <v>0</v>
      </c>
      <c r="AI317" s="177">
        <f>+AE317-'CE_Ministeriale comparato'!I316</f>
        <v>0</v>
      </c>
      <c r="AJ317" s="177">
        <f>+AF317-'CE_Ministeriale comparato'!J316</f>
        <v>0</v>
      </c>
      <c r="AK317" s="177">
        <f>+AG317-'CE_Ministeriale comparato'!K316</f>
        <v>0</v>
      </c>
      <c r="AL317" s="177">
        <f>+AH317-'CE_Ministeriale comparato'!L316</f>
        <v>0</v>
      </c>
    </row>
    <row r="318" spans="3:38" x14ac:dyDescent="0.25">
      <c r="C318" s="161">
        <v>35016.239999999998</v>
      </c>
      <c r="D318" s="20">
        <v>0</v>
      </c>
      <c r="E318" s="175">
        <f>+'CE-118'!C325</f>
        <v>35016.239999999998</v>
      </c>
      <c r="F318" s="175">
        <f>+'CE-118'!D325</f>
        <v>0</v>
      </c>
      <c r="G318" s="176">
        <f t="shared" si="8"/>
        <v>0</v>
      </c>
      <c r="H318" s="176">
        <f t="shared" si="9"/>
        <v>0</v>
      </c>
      <c r="S318" s="177">
        <f>+O318-'CE_Ministeriale comparato'!H316</f>
        <v>0</v>
      </c>
      <c r="T318" s="177">
        <f>+P318-'CE_Ministeriale comparato'!I316</f>
        <v>0</v>
      </c>
      <c r="U318" s="177">
        <f>+Q318-'CE_Ministeriale comparato'!J316</f>
        <v>0</v>
      </c>
      <c r="V318" s="177">
        <f>+R318-'CE_Ministeriale comparato'!K316</f>
        <v>0</v>
      </c>
      <c r="W318" s="177">
        <f>+S318-'CE_Ministeriale comparato'!L316</f>
        <v>0</v>
      </c>
      <c r="AH318" s="177">
        <f>+AD318-'CE_Ministeriale comparato'!H317</f>
        <v>0</v>
      </c>
      <c r="AI318" s="177">
        <f>+AE318-'CE_Ministeriale comparato'!I317</f>
        <v>0</v>
      </c>
      <c r="AJ318" s="177">
        <f>+AF318-'CE_Ministeriale comparato'!J317</f>
        <v>0</v>
      </c>
      <c r="AK318" s="177">
        <f>+AG318-'CE_Ministeriale comparato'!K317</f>
        <v>0</v>
      </c>
      <c r="AL318" s="177">
        <f>+AH318-'CE_Ministeriale comparato'!L317</f>
        <v>0</v>
      </c>
    </row>
    <row r="319" spans="3:38" x14ac:dyDescent="0.25">
      <c r="C319" s="161">
        <v>19623.91</v>
      </c>
      <c r="D319" s="20">
        <v>74072.92</v>
      </c>
      <c r="E319" s="175">
        <f>+'CE-118'!C326</f>
        <v>19623.91</v>
      </c>
      <c r="F319" s="175">
        <f>+'CE-118'!D326</f>
        <v>74072.92</v>
      </c>
      <c r="G319" s="176">
        <f t="shared" si="8"/>
        <v>0</v>
      </c>
      <c r="H319" s="176">
        <f t="shared" si="9"/>
        <v>0</v>
      </c>
      <c r="S319" s="177">
        <f>+O319-'CE_Ministeriale comparato'!H317</f>
        <v>0</v>
      </c>
      <c r="T319" s="177">
        <f>+P319-'CE_Ministeriale comparato'!I317</f>
        <v>0</v>
      </c>
      <c r="U319" s="177">
        <f>+Q319-'CE_Ministeriale comparato'!J317</f>
        <v>0</v>
      </c>
      <c r="V319" s="177">
        <f>+R319-'CE_Ministeriale comparato'!K317</f>
        <v>0</v>
      </c>
      <c r="W319" s="177">
        <f>+S319-'CE_Ministeriale comparato'!L317</f>
        <v>0</v>
      </c>
      <c r="AH319" s="177">
        <f>+AD319-'CE_Ministeriale comparato'!H318</f>
        <v>0</v>
      </c>
      <c r="AI319" s="177">
        <f>+AE319-'CE_Ministeriale comparato'!I318</f>
        <v>0</v>
      </c>
      <c r="AJ319" s="177">
        <f>+AF319-'CE_Ministeriale comparato'!J318</f>
        <v>0</v>
      </c>
      <c r="AK319" s="177">
        <f>+AG319-'CE_Ministeriale comparato'!K318</f>
        <v>0</v>
      </c>
      <c r="AL319" s="177">
        <f>+AH319-'CE_Ministeriale comparato'!L318</f>
        <v>0</v>
      </c>
    </row>
    <row r="320" spans="3:38" x14ac:dyDescent="0.25">
      <c r="C320" s="161">
        <v>7545.87</v>
      </c>
      <c r="D320" s="20">
        <v>7195.92</v>
      </c>
      <c r="E320" s="175">
        <f>+'CE-118'!C327</f>
        <v>7545.87</v>
      </c>
      <c r="F320" s="175">
        <f>+'CE-118'!D327</f>
        <v>7195.92</v>
      </c>
      <c r="G320" s="176">
        <f t="shared" si="8"/>
        <v>0</v>
      </c>
      <c r="H320" s="176">
        <f t="shared" si="9"/>
        <v>0</v>
      </c>
      <c r="S320" s="177">
        <f>+O320-'CE_Ministeriale comparato'!H318</f>
        <v>0</v>
      </c>
      <c r="T320" s="177">
        <f>+P320-'CE_Ministeriale comparato'!I318</f>
        <v>0</v>
      </c>
      <c r="U320" s="177">
        <f>+Q320-'CE_Ministeriale comparato'!J318</f>
        <v>0</v>
      </c>
      <c r="V320" s="177">
        <f>+R320-'CE_Ministeriale comparato'!K318</f>
        <v>0</v>
      </c>
      <c r="W320" s="177">
        <f>+S320-'CE_Ministeriale comparato'!L318</f>
        <v>0</v>
      </c>
      <c r="AH320" s="177">
        <f>+AD320-'CE_Ministeriale comparato'!H319</f>
        <v>0</v>
      </c>
      <c r="AI320" s="177">
        <f>+AE320-'CE_Ministeriale comparato'!I319</f>
        <v>0</v>
      </c>
      <c r="AJ320" s="177">
        <f>+AF320-'CE_Ministeriale comparato'!J319</f>
        <v>0</v>
      </c>
      <c r="AK320" s="177">
        <f>+AG320-'CE_Ministeriale comparato'!K319</f>
        <v>0</v>
      </c>
      <c r="AL320" s="177">
        <f>+AH320-'CE_Ministeriale comparato'!L319</f>
        <v>0</v>
      </c>
    </row>
    <row r="321" spans="3:38" x14ac:dyDescent="0.25">
      <c r="C321" s="161">
        <v>7545.87</v>
      </c>
      <c r="D321" s="20">
        <v>7195.92</v>
      </c>
      <c r="E321" s="175">
        <f>+'CE-118'!C328</f>
        <v>7545.87</v>
      </c>
      <c r="F321" s="175">
        <f>+'CE-118'!D328</f>
        <v>7195.92</v>
      </c>
      <c r="G321" s="176">
        <f t="shared" si="8"/>
        <v>0</v>
      </c>
      <c r="H321" s="176">
        <f t="shared" si="9"/>
        <v>0</v>
      </c>
      <c r="S321" s="177">
        <f>+O321-'CE_Ministeriale comparato'!H319</f>
        <v>0</v>
      </c>
      <c r="T321" s="177">
        <f>+P321-'CE_Ministeriale comparato'!I319</f>
        <v>0</v>
      </c>
      <c r="U321" s="177">
        <f>+Q321-'CE_Ministeriale comparato'!J319</f>
        <v>0</v>
      </c>
      <c r="V321" s="177">
        <f>+R321-'CE_Ministeriale comparato'!K319</f>
        <v>0</v>
      </c>
      <c r="W321" s="177">
        <f>+S321-'CE_Ministeriale comparato'!L319</f>
        <v>0</v>
      </c>
      <c r="AH321" s="177">
        <f>+AD321-'CE_Ministeriale comparato'!H320</f>
        <v>0</v>
      </c>
      <c r="AI321" s="177">
        <f>+AE321-'CE_Ministeriale comparato'!I320</f>
        <v>0</v>
      </c>
      <c r="AJ321" s="177">
        <f>+AF321-'CE_Ministeriale comparato'!J320</f>
        <v>0</v>
      </c>
      <c r="AK321" s="177">
        <f>+AG321-'CE_Ministeriale comparato'!K320</f>
        <v>0</v>
      </c>
      <c r="AL321" s="177">
        <f>+AH321-'CE_Ministeriale comparato'!L320</f>
        <v>0</v>
      </c>
    </row>
    <row r="322" spans="3:38" x14ac:dyDescent="0.25">
      <c r="C322" s="161">
        <v>0</v>
      </c>
      <c r="D322" s="20">
        <v>0</v>
      </c>
      <c r="E322" s="175">
        <f>+'CE-118'!C329</f>
        <v>0</v>
      </c>
      <c r="F322" s="175">
        <f>+'CE-118'!D329</f>
        <v>0</v>
      </c>
      <c r="G322" s="176">
        <f t="shared" si="8"/>
        <v>0</v>
      </c>
      <c r="H322" s="176">
        <f t="shared" si="9"/>
        <v>0</v>
      </c>
      <c r="S322" s="177">
        <f>+O322-'CE_Ministeriale comparato'!H320</f>
        <v>0</v>
      </c>
      <c r="T322" s="177">
        <f>+P322-'CE_Ministeriale comparato'!I320</f>
        <v>0</v>
      </c>
      <c r="U322" s="177">
        <f>+Q322-'CE_Ministeriale comparato'!J320</f>
        <v>0</v>
      </c>
      <c r="V322" s="177">
        <f>+R322-'CE_Ministeriale comparato'!K320</f>
        <v>0</v>
      </c>
      <c r="W322" s="177">
        <f>+S322-'CE_Ministeriale comparato'!L320</f>
        <v>0</v>
      </c>
      <c r="AH322" s="177">
        <f>+AD322-'CE_Ministeriale comparato'!H321</f>
        <v>0</v>
      </c>
      <c r="AI322" s="177">
        <f>+AE322-'CE_Ministeriale comparato'!I321</f>
        <v>0</v>
      </c>
      <c r="AJ322" s="177">
        <f>+AF322-'CE_Ministeriale comparato'!J321</f>
        <v>0</v>
      </c>
      <c r="AK322" s="177">
        <f>+AG322-'CE_Ministeriale comparato'!K321</f>
        <v>0</v>
      </c>
      <c r="AL322" s="177">
        <f>+AH322-'CE_Ministeriale comparato'!L321</f>
        <v>0</v>
      </c>
    </row>
    <row r="323" spans="3:38" x14ac:dyDescent="0.25">
      <c r="C323" s="161">
        <v>0</v>
      </c>
      <c r="D323" s="20">
        <v>0</v>
      </c>
      <c r="E323" s="175">
        <f>+'CE-118'!C330</f>
        <v>0</v>
      </c>
      <c r="F323" s="175">
        <f>+'CE-118'!D330</f>
        <v>0</v>
      </c>
      <c r="G323" s="176">
        <f t="shared" si="8"/>
        <v>0</v>
      </c>
      <c r="H323" s="176">
        <f t="shared" si="9"/>
        <v>0</v>
      </c>
      <c r="S323" s="177">
        <f>+O323-'CE_Ministeriale comparato'!H321</f>
        <v>0</v>
      </c>
      <c r="T323" s="177">
        <f>+P323-'CE_Ministeriale comparato'!I321</f>
        <v>0</v>
      </c>
      <c r="U323" s="177">
        <f>+Q323-'CE_Ministeriale comparato'!J321</f>
        <v>0</v>
      </c>
      <c r="V323" s="177">
        <f>+R323-'CE_Ministeriale comparato'!K321</f>
        <v>0</v>
      </c>
      <c r="W323" s="177">
        <f>+S323-'CE_Ministeriale comparato'!L321</f>
        <v>0</v>
      </c>
      <c r="AH323" s="177">
        <f>+AD323-'CE_Ministeriale comparato'!H322</f>
        <v>0</v>
      </c>
      <c r="AI323" s="177">
        <f>+AE323-'CE_Ministeriale comparato'!I322</f>
        <v>0</v>
      </c>
      <c r="AJ323" s="177">
        <f>+AF323-'CE_Ministeriale comparato'!J322</f>
        <v>0</v>
      </c>
      <c r="AK323" s="177">
        <f>+AG323-'CE_Ministeriale comparato'!K322</f>
        <v>0</v>
      </c>
      <c r="AL323" s="177">
        <f>+AH323-'CE_Ministeriale comparato'!L322</f>
        <v>0</v>
      </c>
    </row>
    <row r="324" spans="3:38" x14ac:dyDescent="0.25">
      <c r="C324" s="161">
        <v>9948213.2399999984</v>
      </c>
      <c r="D324" s="20">
        <v>9752303.6600000001</v>
      </c>
      <c r="E324" s="175">
        <f>+'CE-118'!C331</f>
        <v>9948213.2399999984</v>
      </c>
      <c r="F324" s="175">
        <f>+'CE-118'!D331</f>
        <v>9752303.6600000001</v>
      </c>
      <c r="G324" s="176">
        <f t="shared" ref="G324:G387" si="10">+E324-C324</f>
        <v>0</v>
      </c>
      <c r="H324" s="176">
        <f t="shared" ref="H324:H387" si="11">+F324-D324</f>
        <v>0</v>
      </c>
      <c r="S324" s="177">
        <f>+O324-'CE_Ministeriale comparato'!H322</f>
        <v>0</v>
      </c>
      <c r="T324" s="177">
        <f>+P324-'CE_Ministeriale comparato'!I322</f>
        <v>0</v>
      </c>
      <c r="U324" s="177">
        <f>+Q324-'CE_Ministeriale comparato'!J322</f>
        <v>0</v>
      </c>
      <c r="V324" s="177">
        <f>+R324-'CE_Ministeriale comparato'!K322</f>
        <v>0</v>
      </c>
      <c r="W324" s="177">
        <f>+S324-'CE_Ministeriale comparato'!L322</f>
        <v>0</v>
      </c>
      <c r="AH324" s="177">
        <f>+AD324-'CE_Ministeriale comparato'!H323</f>
        <v>0</v>
      </c>
      <c r="AI324" s="177">
        <f>+AE324-'CE_Ministeriale comparato'!I323</f>
        <v>0</v>
      </c>
      <c r="AJ324" s="177">
        <f>+AF324-'CE_Ministeriale comparato'!J323</f>
        <v>0</v>
      </c>
      <c r="AK324" s="177">
        <f>+AG324-'CE_Ministeriale comparato'!K323</f>
        <v>0</v>
      </c>
      <c r="AL324" s="177">
        <f>+AH324-'CE_Ministeriale comparato'!L323</f>
        <v>0</v>
      </c>
    </row>
    <row r="325" spans="3:38" x14ac:dyDescent="0.25">
      <c r="C325" s="161">
        <v>1897983.88</v>
      </c>
      <c r="D325" s="20">
        <v>1867541.08</v>
      </c>
      <c r="E325" s="175">
        <f>+'CE-118'!C332</f>
        <v>1897983.88</v>
      </c>
      <c r="F325" s="175">
        <f>+'CE-118'!D332</f>
        <v>1867541.08</v>
      </c>
      <c r="G325" s="176">
        <f t="shared" si="10"/>
        <v>0</v>
      </c>
      <c r="H325" s="176">
        <f t="shared" si="11"/>
        <v>0</v>
      </c>
      <c r="S325" s="177">
        <f>+O325-'CE_Ministeriale comparato'!H323</f>
        <v>0</v>
      </c>
      <c r="T325" s="177">
        <f>+P325-'CE_Ministeriale comparato'!I323</f>
        <v>0</v>
      </c>
      <c r="U325" s="177">
        <f>+Q325-'CE_Ministeriale comparato'!J323</f>
        <v>0</v>
      </c>
      <c r="V325" s="177">
        <f>+R325-'CE_Ministeriale comparato'!K323</f>
        <v>0</v>
      </c>
      <c r="W325" s="177">
        <f>+S325-'CE_Ministeriale comparato'!L323</f>
        <v>0</v>
      </c>
      <c r="AH325" s="177">
        <f>+AD325-'CE_Ministeriale comparato'!H324</f>
        <v>0</v>
      </c>
      <c r="AI325" s="177">
        <f>+AE325-'CE_Ministeriale comparato'!I324</f>
        <v>0</v>
      </c>
      <c r="AJ325" s="177">
        <f>+AF325-'CE_Ministeriale comparato'!J324</f>
        <v>0</v>
      </c>
      <c r="AK325" s="177">
        <f>+AG325-'CE_Ministeriale comparato'!K324</f>
        <v>0</v>
      </c>
      <c r="AL325" s="177">
        <f>+AH325-'CE_Ministeriale comparato'!L324</f>
        <v>0</v>
      </c>
    </row>
    <row r="326" spans="3:38" x14ac:dyDescent="0.25">
      <c r="C326" s="161">
        <v>6327.77</v>
      </c>
      <c r="D326" s="20">
        <v>23873.200000000001</v>
      </c>
      <c r="E326" s="175">
        <f>+'CE-118'!C333</f>
        <v>6327.77</v>
      </c>
      <c r="F326" s="175">
        <f>+'CE-118'!D333</f>
        <v>23873.200000000001</v>
      </c>
      <c r="G326" s="176">
        <f t="shared" si="10"/>
        <v>0</v>
      </c>
      <c r="H326" s="176">
        <f t="shared" si="11"/>
        <v>0</v>
      </c>
      <c r="S326" s="177">
        <f>+O326-'CE_Ministeriale comparato'!H324</f>
        <v>0</v>
      </c>
      <c r="T326" s="177">
        <f>+P326-'CE_Ministeriale comparato'!I324</f>
        <v>0</v>
      </c>
      <c r="U326" s="177">
        <f>+Q326-'CE_Ministeriale comparato'!J324</f>
        <v>0</v>
      </c>
      <c r="V326" s="177">
        <f>+R326-'CE_Ministeriale comparato'!K324</f>
        <v>0</v>
      </c>
      <c r="W326" s="177">
        <f>+S326-'CE_Ministeriale comparato'!L324</f>
        <v>0</v>
      </c>
      <c r="AH326" s="177">
        <f>+AD326-'CE_Ministeriale comparato'!H325</f>
        <v>0</v>
      </c>
      <c r="AI326" s="177">
        <f>+AE326-'CE_Ministeriale comparato'!I325</f>
        <v>0</v>
      </c>
      <c r="AJ326" s="177">
        <f>+AF326-'CE_Ministeriale comparato'!J325</f>
        <v>0</v>
      </c>
      <c r="AK326" s="177">
        <f>+AG326-'CE_Ministeriale comparato'!K325</f>
        <v>0</v>
      </c>
      <c r="AL326" s="177">
        <f>+AH326-'CE_Ministeriale comparato'!L325</f>
        <v>0</v>
      </c>
    </row>
    <row r="327" spans="3:38" x14ac:dyDescent="0.25">
      <c r="C327" s="161">
        <v>67721.919999999998</v>
      </c>
      <c r="D327" s="20">
        <v>106747.23</v>
      </c>
      <c r="E327" s="175">
        <f>+'CE-118'!C334</f>
        <v>67721.919999999998</v>
      </c>
      <c r="F327" s="175">
        <f>+'CE-118'!D334</f>
        <v>106747.23</v>
      </c>
      <c r="G327" s="176">
        <f t="shared" si="10"/>
        <v>0</v>
      </c>
      <c r="H327" s="176">
        <f t="shared" si="11"/>
        <v>0</v>
      </c>
      <c r="S327" s="177">
        <f>+O327-'CE_Ministeriale comparato'!H325</f>
        <v>0</v>
      </c>
      <c r="T327" s="177">
        <f>+P327-'CE_Ministeriale comparato'!I325</f>
        <v>0</v>
      </c>
      <c r="U327" s="177">
        <f>+Q327-'CE_Ministeriale comparato'!J325</f>
        <v>0</v>
      </c>
      <c r="V327" s="177">
        <f>+R327-'CE_Ministeriale comparato'!K325</f>
        <v>0</v>
      </c>
      <c r="W327" s="177">
        <f>+S327-'CE_Ministeriale comparato'!L325</f>
        <v>0</v>
      </c>
      <c r="AH327" s="177">
        <f>+AD327-'CE_Ministeriale comparato'!H326</f>
        <v>0</v>
      </c>
      <c r="AI327" s="177">
        <f>+AE327-'CE_Ministeriale comparato'!I326</f>
        <v>0</v>
      </c>
      <c r="AJ327" s="177">
        <f>+AF327-'CE_Ministeriale comparato'!J326</f>
        <v>0</v>
      </c>
      <c r="AK327" s="177">
        <f>+AG327-'CE_Ministeriale comparato'!K326</f>
        <v>0</v>
      </c>
      <c r="AL327" s="177">
        <f>+AH327-'CE_Ministeriale comparato'!L326</f>
        <v>0</v>
      </c>
    </row>
    <row r="328" spans="3:38" x14ac:dyDescent="0.25">
      <c r="C328" s="161">
        <v>7849556.6699999999</v>
      </c>
      <c r="D328" s="20">
        <v>7586345.1499999994</v>
      </c>
      <c r="E328" s="175">
        <f>+'CE-118'!C335</f>
        <v>7849556.6699999999</v>
      </c>
      <c r="F328" s="175">
        <f>+'CE-118'!D335</f>
        <v>7586345.1499999994</v>
      </c>
      <c r="G328" s="176">
        <f t="shared" si="10"/>
        <v>0</v>
      </c>
      <c r="H328" s="176">
        <f t="shared" si="11"/>
        <v>0</v>
      </c>
      <c r="S328" s="177">
        <f>+O328-'CE_Ministeriale comparato'!H326</f>
        <v>0</v>
      </c>
      <c r="T328" s="177">
        <f>+P328-'CE_Ministeriale comparato'!I326</f>
        <v>0</v>
      </c>
      <c r="U328" s="177">
        <f>+Q328-'CE_Ministeriale comparato'!J326</f>
        <v>0</v>
      </c>
      <c r="V328" s="177">
        <f>+R328-'CE_Ministeriale comparato'!K326</f>
        <v>0</v>
      </c>
      <c r="W328" s="177">
        <f>+S328-'CE_Ministeriale comparato'!L326</f>
        <v>0</v>
      </c>
      <c r="AH328" s="177">
        <f>+AD328-'CE_Ministeriale comparato'!H327</f>
        <v>0</v>
      </c>
      <c r="AI328" s="177">
        <f>+AE328-'CE_Ministeriale comparato'!I327</f>
        <v>0</v>
      </c>
      <c r="AJ328" s="177">
        <f>+AF328-'CE_Ministeriale comparato'!J327</f>
        <v>0</v>
      </c>
      <c r="AK328" s="177">
        <f>+AG328-'CE_Ministeriale comparato'!K327</f>
        <v>0</v>
      </c>
      <c r="AL328" s="177">
        <f>+AH328-'CE_Ministeriale comparato'!L327</f>
        <v>0</v>
      </c>
    </row>
    <row r="329" spans="3:38" x14ac:dyDescent="0.25">
      <c r="C329" s="161">
        <v>0</v>
      </c>
      <c r="D329" s="20">
        <v>0</v>
      </c>
      <c r="E329" s="175">
        <f>+'CE-118'!C336</f>
        <v>0</v>
      </c>
      <c r="F329" s="175">
        <f>+'CE-118'!D336</f>
        <v>0</v>
      </c>
      <c r="G329" s="176">
        <f t="shared" si="10"/>
        <v>0</v>
      </c>
      <c r="H329" s="176">
        <f t="shared" si="11"/>
        <v>0</v>
      </c>
      <c r="S329" s="177">
        <f>+O329-'CE_Ministeriale comparato'!H327</f>
        <v>0</v>
      </c>
      <c r="T329" s="177">
        <f>+P329-'CE_Ministeriale comparato'!I327</f>
        <v>0</v>
      </c>
      <c r="U329" s="177">
        <f>+Q329-'CE_Ministeriale comparato'!J327</f>
        <v>0</v>
      </c>
      <c r="V329" s="177">
        <f>+R329-'CE_Ministeriale comparato'!K327</f>
        <v>0</v>
      </c>
      <c r="W329" s="177">
        <f>+S329-'CE_Ministeriale comparato'!L327</f>
        <v>0</v>
      </c>
      <c r="AH329" s="177">
        <f>+AD329-'CE_Ministeriale comparato'!H328</f>
        <v>0</v>
      </c>
      <c r="AI329" s="177">
        <f>+AE329-'CE_Ministeriale comparato'!I328</f>
        <v>0</v>
      </c>
      <c r="AJ329" s="177">
        <f>+AF329-'CE_Ministeriale comparato'!J328</f>
        <v>0</v>
      </c>
      <c r="AK329" s="177">
        <f>+AG329-'CE_Ministeriale comparato'!K328</f>
        <v>0</v>
      </c>
      <c r="AL329" s="177">
        <f>+AH329-'CE_Ministeriale comparato'!L328</f>
        <v>0</v>
      </c>
    </row>
    <row r="330" spans="3:38" x14ac:dyDescent="0.25">
      <c r="C330" s="161">
        <v>1372687.94</v>
      </c>
      <c r="D330" s="20">
        <v>1303088.45</v>
      </c>
      <c r="E330" s="175">
        <f>+'CE-118'!C337</f>
        <v>1372687.94</v>
      </c>
      <c r="F330" s="175">
        <f>+'CE-118'!D337</f>
        <v>1303088.45</v>
      </c>
      <c r="G330" s="176">
        <f t="shared" si="10"/>
        <v>0</v>
      </c>
      <c r="H330" s="176">
        <f t="shared" si="11"/>
        <v>0</v>
      </c>
      <c r="S330" s="177">
        <f>+O330-'CE_Ministeriale comparato'!H328</f>
        <v>0</v>
      </c>
      <c r="T330" s="177">
        <f>+P330-'CE_Ministeriale comparato'!I328</f>
        <v>0</v>
      </c>
      <c r="U330" s="177">
        <f>+Q330-'CE_Ministeriale comparato'!J328</f>
        <v>0</v>
      </c>
      <c r="V330" s="177">
        <f>+R330-'CE_Ministeriale comparato'!K328</f>
        <v>0</v>
      </c>
      <c r="W330" s="177">
        <f>+S330-'CE_Ministeriale comparato'!L328</f>
        <v>0</v>
      </c>
      <c r="AH330" s="177">
        <f>+AD330-'CE_Ministeriale comparato'!H329</f>
        <v>0</v>
      </c>
      <c r="AI330" s="177">
        <f>+AE330-'CE_Ministeriale comparato'!I329</f>
        <v>0</v>
      </c>
      <c r="AJ330" s="177">
        <f>+AF330-'CE_Ministeriale comparato'!J329</f>
        <v>0</v>
      </c>
      <c r="AK330" s="177">
        <f>+AG330-'CE_Ministeriale comparato'!K329</f>
        <v>0</v>
      </c>
      <c r="AL330" s="177">
        <f>+AH330-'CE_Ministeriale comparato'!L329</f>
        <v>0</v>
      </c>
    </row>
    <row r="331" spans="3:38" x14ac:dyDescent="0.25">
      <c r="C331" s="161">
        <v>0</v>
      </c>
      <c r="D331" s="20">
        <v>0</v>
      </c>
      <c r="E331" s="175">
        <f>+'CE-118'!C338</f>
        <v>0</v>
      </c>
      <c r="F331" s="175">
        <f>+'CE-118'!D338</f>
        <v>0</v>
      </c>
      <c r="G331" s="176">
        <f t="shared" si="10"/>
        <v>0</v>
      </c>
      <c r="H331" s="176">
        <f t="shared" si="11"/>
        <v>0</v>
      </c>
      <c r="S331" s="177">
        <f>+O331-'CE_Ministeriale comparato'!H329</f>
        <v>0</v>
      </c>
      <c r="T331" s="177">
        <f>+P331-'CE_Ministeriale comparato'!I329</f>
        <v>0</v>
      </c>
      <c r="U331" s="177">
        <f>+Q331-'CE_Ministeriale comparato'!J329</f>
        <v>0</v>
      </c>
      <c r="V331" s="177">
        <f>+R331-'CE_Ministeriale comparato'!K329</f>
        <v>0</v>
      </c>
      <c r="W331" s="177">
        <f>+S331-'CE_Ministeriale comparato'!L329</f>
        <v>0</v>
      </c>
      <c r="AH331" s="177">
        <f>+AD331-'CE_Ministeriale comparato'!H330</f>
        <v>0</v>
      </c>
      <c r="AI331" s="177">
        <f>+AE331-'CE_Ministeriale comparato'!I330</f>
        <v>0</v>
      </c>
      <c r="AJ331" s="177">
        <f>+AF331-'CE_Ministeriale comparato'!J330</f>
        <v>0</v>
      </c>
      <c r="AK331" s="177">
        <f>+AG331-'CE_Ministeriale comparato'!K330</f>
        <v>0</v>
      </c>
      <c r="AL331" s="177">
        <f>+AH331-'CE_Ministeriale comparato'!L330</f>
        <v>0</v>
      </c>
    </row>
    <row r="332" spans="3:38" x14ac:dyDescent="0.25">
      <c r="C332" s="161">
        <v>1372687.94</v>
      </c>
      <c r="D332" s="20">
        <v>1303088.45</v>
      </c>
      <c r="E332" s="175">
        <f>+'CE-118'!C339</f>
        <v>1372687.94</v>
      </c>
      <c r="F332" s="175">
        <f>+'CE-118'!D339</f>
        <v>1303088.45</v>
      </c>
      <c r="G332" s="176">
        <f t="shared" si="10"/>
        <v>0</v>
      </c>
      <c r="H332" s="176">
        <f t="shared" si="11"/>
        <v>0</v>
      </c>
      <c r="S332" s="177">
        <f>+O332-'CE_Ministeriale comparato'!H330</f>
        <v>0</v>
      </c>
      <c r="T332" s="177">
        <f>+P332-'CE_Ministeriale comparato'!I330</f>
        <v>0</v>
      </c>
      <c r="U332" s="177">
        <f>+Q332-'CE_Ministeriale comparato'!J330</f>
        <v>0</v>
      </c>
      <c r="V332" s="177">
        <f>+R332-'CE_Ministeriale comparato'!K330</f>
        <v>0</v>
      </c>
      <c r="W332" s="177">
        <f>+S332-'CE_Ministeriale comparato'!L330</f>
        <v>0</v>
      </c>
      <c r="AH332" s="177">
        <f>+AD332-'CE_Ministeriale comparato'!H331</f>
        <v>0</v>
      </c>
      <c r="AI332" s="177">
        <f>+AE332-'CE_Ministeriale comparato'!I331</f>
        <v>0</v>
      </c>
      <c r="AJ332" s="177">
        <f>+AF332-'CE_Ministeriale comparato'!J331</f>
        <v>0</v>
      </c>
      <c r="AK332" s="177">
        <f>+AG332-'CE_Ministeriale comparato'!K331</f>
        <v>0</v>
      </c>
      <c r="AL332" s="177">
        <f>+AH332-'CE_Ministeriale comparato'!L331</f>
        <v>0</v>
      </c>
    </row>
    <row r="333" spans="3:38" x14ac:dyDescent="0.25">
      <c r="C333" s="161">
        <v>2181956.35</v>
      </c>
      <c r="D333" s="20">
        <v>2311906.2799999998</v>
      </c>
      <c r="E333" s="175">
        <f>+'CE-118'!C340</f>
        <v>2181956.35</v>
      </c>
      <c r="F333" s="175">
        <f>+'CE-118'!D340</f>
        <v>2311906.2799999998</v>
      </c>
      <c r="G333" s="176">
        <f t="shared" si="10"/>
        <v>0</v>
      </c>
      <c r="H333" s="176">
        <f t="shared" si="11"/>
        <v>0</v>
      </c>
      <c r="S333" s="177">
        <f>+O333-'CE_Ministeriale comparato'!H331</f>
        <v>0</v>
      </c>
      <c r="T333" s="177">
        <f>+P333-'CE_Ministeriale comparato'!I331</f>
        <v>0</v>
      </c>
      <c r="U333" s="177">
        <f>+Q333-'CE_Ministeriale comparato'!J331</f>
        <v>0</v>
      </c>
      <c r="V333" s="177">
        <f>+R333-'CE_Ministeriale comparato'!K331</f>
        <v>0</v>
      </c>
      <c r="W333" s="177">
        <f>+S333-'CE_Ministeriale comparato'!L331</f>
        <v>0</v>
      </c>
      <c r="AH333" s="177">
        <f>+AD333-'CE_Ministeriale comparato'!H332</f>
        <v>0</v>
      </c>
      <c r="AI333" s="177">
        <f>+AE333-'CE_Ministeriale comparato'!I332</f>
        <v>0</v>
      </c>
      <c r="AJ333" s="177">
        <f>+AF333-'CE_Ministeriale comparato'!J332</f>
        <v>0</v>
      </c>
      <c r="AK333" s="177">
        <f>+AG333-'CE_Ministeriale comparato'!K332</f>
        <v>0</v>
      </c>
      <c r="AL333" s="177">
        <f>+AH333-'CE_Ministeriale comparato'!L332</f>
        <v>0</v>
      </c>
    </row>
    <row r="334" spans="3:38" x14ac:dyDescent="0.25">
      <c r="C334" s="161">
        <v>4294912.38</v>
      </c>
      <c r="D334" s="20">
        <v>3971350.42</v>
      </c>
      <c r="E334" s="175">
        <f>+'CE-118'!C341</f>
        <v>4294912.38</v>
      </c>
      <c r="F334" s="175">
        <f>+'CE-118'!D341</f>
        <v>3971350.42</v>
      </c>
      <c r="G334" s="176">
        <f t="shared" si="10"/>
        <v>0</v>
      </c>
      <c r="H334" s="176">
        <f t="shared" si="11"/>
        <v>0</v>
      </c>
      <c r="S334" s="177">
        <f>+O334-'CE_Ministeriale comparato'!H332</f>
        <v>0</v>
      </c>
      <c r="T334" s="177">
        <f>+P334-'CE_Ministeriale comparato'!I332</f>
        <v>0</v>
      </c>
      <c r="U334" s="177">
        <f>+Q334-'CE_Ministeriale comparato'!J332</f>
        <v>0</v>
      </c>
      <c r="V334" s="177">
        <f>+R334-'CE_Ministeriale comparato'!K332</f>
        <v>0</v>
      </c>
      <c r="W334" s="177">
        <f>+S334-'CE_Ministeriale comparato'!L332</f>
        <v>0</v>
      </c>
      <c r="AH334" s="177">
        <f>+AD334-'CE_Ministeriale comparato'!H333</f>
        <v>0</v>
      </c>
      <c r="AI334" s="177">
        <f>+AE334-'CE_Ministeriale comparato'!I333</f>
        <v>0</v>
      </c>
      <c r="AJ334" s="177">
        <f>+AF334-'CE_Ministeriale comparato'!J333</f>
        <v>0</v>
      </c>
      <c r="AK334" s="177">
        <f>+AG334-'CE_Ministeriale comparato'!K333</f>
        <v>0</v>
      </c>
      <c r="AL334" s="177">
        <f>+AH334-'CE_Ministeriale comparato'!L333</f>
        <v>0</v>
      </c>
    </row>
    <row r="335" spans="3:38" x14ac:dyDescent="0.25">
      <c r="C335" s="161">
        <v>126623</v>
      </c>
      <c r="D335" s="20">
        <v>167797</v>
      </c>
      <c r="E335" s="175">
        <f>+'CE-118'!C342</f>
        <v>126623</v>
      </c>
      <c r="F335" s="175">
        <f>+'CE-118'!D342</f>
        <v>167797</v>
      </c>
      <c r="G335" s="176">
        <f t="shared" si="10"/>
        <v>0</v>
      </c>
      <c r="H335" s="176">
        <f t="shared" si="11"/>
        <v>0</v>
      </c>
      <c r="S335" s="177">
        <f>+O335-'CE_Ministeriale comparato'!H333</f>
        <v>0</v>
      </c>
      <c r="T335" s="177">
        <f>+P335-'CE_Ministeriale comparato'!I333</f>
        <v>0</v>
      </c>
      <c r="U335" s="177">
        <f>+Q335-'CE_Ministeriale comparato'!J333</f>
        <v>0</v>
      </c>
      <c r="V335" s="177">
        <f>+R335-'CE_Ministeriale comparato'!K333</f>
        <v>0</v>
      </c>
      <c r="W335" s="177">
        <f>+S335-'CE_Ministeriale comparato'!L333</f>
        <v>0</v>
      </c>
      <c r="AH335" s="177">
        <f>+AD335-'CE_Ministeriale comparato'!H334</f>
        <v>0</v>
      </c>
      <c r="AI335" s="177">
        <f>+AE335-'CE_Ministeriale comparato'!I334</f>
        <v>0</v>
      </c>
      <c r="AJ335" s="177">
        <f>+AF335-'CE_Ministeriale comparato'!J334</f>
        <v>0</v>
      </c>
      <c r="AK335" s="177">
        <f>+AG335-'CE_Ministeriale comparato'!K334</f>
        <v>0</v>
      </c>
      <c r="AL335" s="177">
        <f>+AH335-'CE_Ministeriale comparato'!L334</f>
        <v>0</v>
      </c>
    </row>
    <row r="336" spans="3:38" x14ac:dyDescent="0.25">
      <c r="C336" s="161">
        <v>0</v>
      </c>
      <c r="D336" s="20">
        <v>0</v>
      </c>
      <c r="E336" s="175">
        <f>+'CE-118'!C343</f>
        <v>0</v>
      </c>
      <c r="F336" s="175">
        <f>+'CE-118'!D343</f>
        <v>0</v>
      </c>
      <c r="G336" s="176">
        <f t="shared" si="10"/>
        <v>0</v>
      </c>
      <c r="H336" s="176">
        <f t="shared" si="11"/>
        <v>0</v>
      </c>
      <c r="S336" s="177">
        <f>+O336-'CE_Ministeriale comparato'!H334</f>
        <v>0</v>
      </c>
      <c r="T336" s="177">
        <f>+P336-'CE_Ministeriale comparato'!I334</f>
        <v>0</v>
      </c>
      <c r="U336" s="177">
        <f>+Q336-'CE_Ministeriale comparato'!J334</f>
        <v>0</v>
      </c>
      <c r="V336" s="177">
        <f>+R336-'CE_Ministeriale comparato'!K334</f>
        <v>0</v>
      </c>
      <c r="W336" s="177">
        <f>+S336-'CE_Ministeriale comparato'!L334</f>
        <v>0</v>
      </c>
      <c r="AH336" s="177">
        <f>+AD336-'CE_Ministeriale comparato'!H335</f>
        <v>0</v>
      </c>
      <c r="AI336" s="177">
        <f>+AE336-'CE_Ministeriale comparato'!I335</f>
        <v>0</v>
      </c>
      <c r="AJ336" s="177">
        <f>+AF336-'CE_Ministeriale comparato'!J335</f>
        <v>0</v>
      </c>
      <c r="AK336" s="177">
        <f>+AG336-'CE_Ministeriale comparato'!K335</f>
        <v>0</v>
      </c>
      <c r="AL336" s="177">
        <f>+AH336-'CE_Ministeriale comparato'!L335</f>
        <v>0</v>
      </c>
    </row>
    <row r="337" spans="3:38" x14ac:dyDescent="0.25">
      <c r="C337" s="161">
        <v>0</v>
      </c>
      <c r="D337" s="20">
        <v>0</v>
      </c>
      <c r="E337" s="175">
        <f>+'CE-118'!C344</f>
        <v>0</v>
      </c>
      <c r="F337" s="175">
        <f>+'CE-118'!D344</f>
        <v>0</v>
      </c>
      <c r="G337" s="176">
        <f t="shared" si="10"/>
        <v>0</v>
      </c>
      <c r="H337" s="176">
        <f t="shared" si="11"/>
        <v>0</v>
      </c>
      <c r="S337" s="177">
        <f>+O337-'CE_Ministeriale comparato'!H335</f>
        <v>0</v>
      </c>
      <c r="T337" s="177">
        <f>+P337-'CE_Ministeriale comparato'!I335</f>
        <v>0</v>
      </c>
      <c r="U337" s="177">
        <f>+Q337-'CE_Ministeriale comparato'!J335</f>
        <v>0</v>
      </c>
      <c r="V337" s="177">
        <f>+R337-'CE_Ministeriale comparato'!K335</f>
        <v>0</v>
      </c>
      <c r="W337" s="177">
        <f>+S337-'CE_Ministeriale comparato'!L335</f>
        <v>0</v>
      </c>
      <c r="AH337" s="177">
        <f>+AD337-'CE_Ministeriale comparato'!H336</f>
        <v>0</v>
      </c>
      <c r="AI337" s="177">
        <f>+AE337-'CE_Ministeriale comparato'!I336</f>
        <v>0</v>
      </c>
      <c r="AJ337" s="177">
        <f>+AF337-'CE_Ministeriale comparato'!J336</f>
        <v>0</v>
      </c>
      <c r="AK337" s="177">
        <f>+AG337-'CE_Ministeriale comparato'!K336</f>
        <v>0</v>
      </c>
      <c r="AL337" s="177">
        <f>+AH337-'CE_Ministeriale comparato'!L336</f>
        <v>0</v>
      </c>
    </row>
    <row r="338" spans="3:38" x14ac:dyDescent="0.25">
      <c r="C338" s="161">
        <v>0</v>
      </c>
      <c r="D338" s="20">
        <v>0</v>
      </c>
      <c r="E338" s="175">
        <f>+'CE-118'!C345</f>
        <v>0</v>
      </c>
      <c r="F338" s="175">
        <f>+'CE-118'!D345</f>
        <v>0</v>
      </c>
      <c r="G338" s="176">
        <f t="shared" si="10"/>
        <v>0</v>
      </c>
      <c r="H338" s="176">
        <f t="shared" si="11"/>
        <v>0</v>
      </c>
      <c r="S338" s="177">
        <f>+O338-'CE_Ministeriale comparato'!H336</f>
        <v>0</v>
      </c>
      <c r="T338" s="177">
        <f>+P338-'CE_Ministeriale comparato'!I336</f>
        <v>0</v>
      </c>
      <c r="U338" s="177">
        <f>+Q338-'CE_Ministeriale comparato'!J336</f>
        <v>0</v>
      </c>
      <c r="V338" s="177">
        <f>+R338-'CE_Ministeriale comparato'!K336</f>
        <v>0</v>
      </c>
      <c r="W338" s="177">
        <f>+S338-'CE_Ministeriale comparato'!L336</f>
        <v>0</v>
      </c>
      <c r="AH338" s="177">
        <f>+AD338-'CE_Ministeriale comparato'!H337</f>
        <v>0</v>
      </c>
      <c r="AI338" s="177">
        <f>+AE338-'CE_Ministeriale comparato'!I337</f>
        <v>0</v>
      </c>
      <c r="AJ338" s="177">
        <f>+AF338-'CE_Ministeriale comparato'!J337</f>
        <v>0</v>
      </c>
      <c r="AK338" s="177">
        <f>+AG338-'CE_Ministeriale comparato'!K337</f>
        <v>0</v>
      </c>
      <c r="AL338" s="177">
        <f>+AH338-'CE_Ministeriale comparato'!L337</f>
        <v>0</v>
      </c>
    </row>
    <row r="339" spans="3:38" x14ac:dyDescent="0.25">
      <c r="C339" s="161">
        <v>57719416.050000004</v>
      </c>
      <c r="D339" s="20">
        <v>48927393.779999994</v>
      </c>
      <c r="E339" s="175">
        <f>+'CE-118'!C346</f>
        <v>57719416.050000004</v>
      </c>
      <c r="F339" s="175">
        <f>+'CE-118'!D346</f>
        <v>48927393.779999994</v>
      </c>
      <c r="G339" s="176">
        <f t="shared" si="10"/>
        <v>0</v>
      </c>
      <c r="H339" s="176">
        <f t="shared" si="11"/>
        <v>0</v>
      </c>
      <c r="S339" s="177">
        <f>+O339-'CE_Ministeriale comparato'!H337</f>
        <v>0</v>
      </c>
      <c r="T339" s="177">
        <f>+P339-'CE_Ministeriale comparato'!I337</f>
        <v>0</v>
      </c>
      <c r="U339" s="177">
        <f>+Q339-'CE_Ministeriale comparato'!J337</f>
        <v>0</v>
      </c>
      <c r="V339" s="177">
        <f>+R339-'CE_Ministeriale comparato'!K337</f>
        <v>0</v>
      </c>
      <c r="W339" s="177">
        <f>+S339-'CE_Ministeriale comparato'!L337</f>
        <v>0</v>
      </c>
      <c r="AH339" s="177">
        <f>+AD339-'CE_Ministeriale comparato'!H338</f>
        <v>0</v>
      </c>
      <c r="AI339" s="177">
        <f>+AE339-'CE_Ministeriale comparato'!I338</f>
        <v>0</v>
      </c>
      <c r="AJ339" s="177">
        <f>+AF339-'CE_Ministeriale comparato'!J338</f>
        <v>0</v>
      </c>
      <c r="AK339" s="177">
        <f>+AG339-'CE_Ministeriale comparato'!K338</f>
        <v>0</v>
      </c>
      <c r="AL339" s="177">
        <f>+AH339-'CE_Ministeriale comparato'!L338</f>
        <v>0</v>
      </c>
    </row>
    <row r="340" spans="3:38" x14ac:dyDescent="0.25">
      <c r="C340" s="161">
        <v>56998486.880000003</v>
      </c>
      <c r="D340" s="20">
        <v>48270804.249999993</v>
      </c>
      <c r="E340" s="175">
        <f>+'CE-118'!C347</f>
        <v>56998486.880000003</v>
      </c>
      <c r="F340" s="175">
        <f>+'CE-118'!D347</f>
        <v>48270804.249999993</v>
      </c>
      <c r="G340" s="176">
        <f t="shared" si="10"/>
        <v>0</v>
      </c>
      <c r="H340" s="176">
        <f t="shared" si="11"/>
        <v>0</v>
      </c>
      <c r="S340" s="177">
        <f>+O340-'CE_Ministeriale comparato'!H338</f>
        <v>0</v>
      </c>
      <c r="T340" s="177">
        <f>+P340-'CE_Ministeriale comparato'!I338</f>
        <v>0</v>
      </c>
      <c r="U340" s="177">
        <f>+Q340-'CE_Ministeriale comparato'!J338</f>
        <v>0</v>
      </c>
      <c r="V340" s="177">
        <f>+R340-'CE_Ministeriale comparato'!K338</f>
        <v>0</v>
      </c>
      <c r="W340" s="177">
        <f>+S340-'CE_Ministeriale comparato'!L338</f>
        <v>0</v>
      </c>
      <c r="AH340" s="177">
        <f>+AD340-'CE_Ministeriale comparato'!H339</f>
        <v>0</v>
      </c>
      <c r="AI340" s="177">
        <f>+AE340-'CE_Ministeriale comparato'!I339</f>
        <v>0</v>
      </c>
      <c r="AJ340" s="177">
        <f>+AF340-'CE_Ministeriale comparato'!J339</f>
        <v>0</v>
      </c>
      <c r="AK340" s="177">
        <f>+AG340-'CE_Ministeriale comparato'!K339</f>
        <v>0</v>
      </c>
      <c r="AL340" s="177">
        <f>+AH340-'CE_Ministeriale comparato'!L339</f>
        <v>0</v>
      </c>
    </row>
    <row r="341" spans="3:38" x14ac:dyDescent="0.25">
      <c r="C341" s="161">
        <v>1697542.35</v>
      </c>
      <c r="D341" s="20">
        <v>1791906</v>
      </c>
      <c r="E341" s="175">
        <f>+'CE-118'!C348</f>
        <v>1697542.35</v>
      </c>
      <c r="F341" s="175">
        <f>+'CE-118'!D348</f>
        <v>1791906</v>
      </c>
      <c r="G341" s="176">
        <f t="shared" si="10"/>
        <v>0</v>
      </c>
      <c r="H341" s="176">
        <f t="shared" si="11"/>
        <v>0</v>
      </c>
      <c r="S341" s="177">
        <f>+O341-'CE_Ministeriale comparato'!H339</f>
        <v>0</v>
      </c>
      <c r="T341" s="177">
        <f>+P341-'CE_Ministeriale comparato'!I339</f>
        <v>0</v>
      </c>
      <c r="U341" s="177">
        <f>+Q341-'CE_Ministeriale comparato'!J339</f>
        <v>0</v>
      </c>
      <c r="V341" s="177">
        <f>+R341-'CE_Ministeriale comparato'!K339</f>
        <v>0</v>
      </c>
      <c r="W341" s="177">
        <f>+S341-'CE_Ministeriale comparato'!L339</f>
        <v>0</v>
      </c>
      <c r="AH341" s="177">
        <f>+AD341-'CE_Ministeriale comparato'!H340</f>
        <v>0</v>
      </c>
      <c r="AI341" s="177">
        <f>+AE341-'CE_Ministeriale comparato'!I340</f>
        <v>0</v>
      </c>
      <c r="AJ341" s="177">
        <f>+AF341-'CE_Ministeriale comparato'!J340</f>
        <v>0</v>
      </c>
      <c r="AK341" s="177">
        <f>+AG341-'CE_Ministeriale comparato'!K340</f>
        <v>0</v>
      </c>
      <c r="AL341" s="177">
        <f>+AH341-'CE_Ministeriale comparato'!L340</f>
        <v>0</v>
      </c>
    </row>
    <row r="342" spans="3:38" x14ac:dyDescent="0.25">
      <c r="C342" s="161">
        <v>5918773.7699999996</v>
      </c>
      <c r="D342" s="20">
        <v>5030682.05</v>
      </c>
      <c r="E342" s="175">
        <f>+'CE-118'!C349</f>
        <v>5918773.7699999996</v>
      </c>
      <c r="F342" s="175">
        <f>+'CE-118'!D349</f>
        <v>5030682.05</v>
      </c>
      <c r="G342" s="176">
        <f t="shared" si="10"/>
        <v>0</v>
      </c>
      <c r="H342" s="176">
        <f t="shared" si="11"/>
        <v>0</v>
      </c>
      <c r="S342" s="177">
        <f>+O342-'CE_Ministeriale comparato'!H340</f>
        <v>0</v>
      </c>
      <c r="T342" s="177">
        <f>+P342-'CE_Ministeriale comparato'!I340</f>
        <v>0</v>
      </c>
      <c r="U342" s="177">
        <f>+Q342-'CE_Ministeriale comparato'!J340</f>
        <v>0</v>
      </c>
      <c r="V342" s="177">
        <f>+R342-'CE_Ministeriale comparato'!K340</f>
        <v>0</v>
      </c>
      <c r="W342" s="177">
        <f>+S342-'CE_Ministeriale comparato'!L340</f>
        <v>0</v>
      </c>
      <c r="AH342" s="177">
        <f>+AD342-'CE_Ministeriale comparato'!H341</f>
        <v>0</v>
      </c>
      <c r="AI342" s="177">
        <f>+AE342-'CE_Ministeriale comparato'!I341</f>
        <v>0</v>
      </c>
      <c r="AJ342" s="177">
        <f>+AF342-'CE_Ministeriale comparato'!J341</f>
        <v>0</v>
      </c>
      <c r="AK342" s="177">
        <f>+AG342-'CE_Ministeriale comparato'!K341</f>
        <v>0</v>
      </c>
      <c r="AL342" s="177">
        <f>+AH342-'CE_Ministeriale comparato'!L341</f>
        <v>0</v>
      </c>
    </row>
    <row r="343" spans="3:38" x14ac:dyDescent="0.25">
      <c r="C343" s="161">
        <v>3806677.82</v>
      </c>
      <c r="D343" s="20">
        <v>4071917.93</v>
      </c>
      <c r="E343" s="175">
        <f>+'CE-118'!C350</f>
        <v>3806677.82</v>
      </c>
      <c r="F343" s="175">
        <f>+'CE-118'!D350</f>
        <v>4071917.93</v>
      </c>
      <c r="G343" s="176">
        <f t="shared" si="10"/>
        <v>0</v>
      </c>
      <c r="H343" s="176">
        <f t="shared" si="11"/>
        <v>0</v>
      </c>
      <c r="S343" s="177">
        <f>+O343-'CE_Ministeriale comparato'!H341</f>
        <v>0</v>
      </c>
      <c r="T343" s="177">
        <f>+P343-'CE_Ministeriale comparato'!I341</f>
        <v>0</v>
      </c>
      <c r="U343" s="177">
        <f>+Q343-'CE_Ministeriale comparato'!J341</f>
        <v>0</v>
      </c>
      <c r="V343" s="177">
        <f>+R343-'CE_Ministeriale comparato'!K341</f>
        <v>0</v>
      </c>
      <c r="W343" s="177">
        <f>+S343-'CE_Ministeriale comparato'!L341</f>
        <v>0</v>
      </c>
      <c r="AH343" s="177">
        <f>+AD343-'CE_Ministeriale comparato'!H342</f>
        <v>0</v>
      </c>
      <c r="AI343" s="177">
        <f>+AE343-'CE_Ministeriale comparato'!I342</f>
        <v>0</v>
      </c>
      <c r="AJ343" s="177">
        <f>+AF343-'CE_Ministeriale comparato'!J342</f>
        <v>0</v>
      </c>
      <c r="AK343" s="177">
        <f>+AG343-'CE_Ministeriale comparato'!K342</f>
        <v>0</v>
      </c>
      <c r="AL343" s="177">
        <f>+AH343-'CE_Ministeriale comparato'!L342</f>
        <v>0</v>
      </c>
    </row>
    <row r="344" spans="3:38" x14ac:dyDescent="0.25">
      <c r="C344" s="161">
        <v>1214831.1499999999</v>
      </c>
      <c r="D344" s="20">
        <v>1253725.81</v>
      </c>
      <c r="E344" s="175">
        <f>+'CE-118'!C351</f>
        <v>1214831.1499999999</v>
      </c>
      <c r="F344" s="175">
        <f>+'CE-118'!D351</f>
        <v>1253725.81</v>
      </c>
      <c r="G344" s="176">
        <f t="shared" si="10"/>
        <v>0</v>
      </c>
      <c r="H344" s="176">
        <f t="shared" si="11"/>
        <v>0</v>
      </c>
      <c r="S344" s="177">
        <f>+O344-'CE_Ministeriale comparato'!H342</f>
        <v>0</v>
      </c>
      <c r="T344" s="177">
        <f>+P344-'CE_Ministeriale comparato'!I342</f>
        <v>0</v>
      </c>
      <c r="U344" s="177">
        <f>+Q344-'CE_Ministeriale comparato'!J342</f>
        <v>0</v>
      </c>
      <c r="V344" s="177">
        <f>+R344-'CE_Ministeriale comparato'!K342</f>
        <v>0</v>
      </c>
      <c r="W344" s="177">
        <f>+S344-'CE_Ministeriale comparato'!L342</f>
        <v>0</v>
      </c>
      <c r="AH344" s="177">
        <f>+AD344-'CE_Ministeriale comparato'!H343</f>
        <v>0</v>
      </c>
      <c r="AI344" s="177">
        <f>+AE344-'CE_Ministeriale comparato'!I343</f>
        <v>0</v>
      </c>
      <c r="AJ344" s="177">
        <f>+AF344-'CE_Ministeriale comparato'!J343</f>
        <v>0</v>
      </c>
      <c r="AK344" s="177">
        <f>+AG344-'CE_Ministeriale comparato'!K343</f>
        <v>0</v>
      </c>
      <c r="AL344" s="177">
        <f>+AH344-'CE_Ministeriale comparato'!L343</f>
        <v>0</v>
      </c>
    </row>
    <row r="345" spans="3:38" x14ac:dyDescent="0.25">
      <c r="C345" s="161">
        <v>2591846.67</v>
      </c>
      <c r="D345" s="20">
        <v>2818192.12</v>
      </c>
      <c r="E345" s="175">
        <f>+'CE-118'!C352</f>
        <v>2591846.67</v>
      </c>
      <c r="F345" s="175">
        <f>+'CE-118'!D352</f>
        <v>2818192.12</v>
      </c>
      <c r="G345" s="176">
        <f t="shared" si="10"/>
        <v>0</v>
      </c>
      <c r="H345" s="176">
        <f t="shared" si="11"/>
        <v>0</v>
      </c>
      <c r="S345" s="177">
        <f>+O345-'CE_Ministeriale comparato'!H343</f>
        <v>0</v>
      </c>
      <c r="T345" s="177">
        <f>+P345-'CE_Ministeriale comparato'!I343</f>
        <v>0</v>
      </c>
      <c r="U345" s="177">
        <f>+Q345-'CE_Ministeriale comparato'!J343</f>
        <v>0</v>
      </c>
      <c r="V345" s="177">
        <f>+R345-'CE_Ministeriale comparato'!K343</f>
        <v>0</v>
      </c>
      <c r="W345" s="177">
        <f>+S345-'CE_Ministeriale comparato'!L343</f>
        <v>0</v>
      </c>
      <c r="AH345" s="177">
        <f>+AD345-'CE_Ministeriale comparato'!H344</f>
        <v>0</v>
      </c>
      <c r="AI345" s="177">
        <f>+AE345-'CE_Ministeriale comparato'!I344</f>
        <v>0</v>
      </c>
      <c r="AJ345" s="177">
        <f>+AF345-'CE_Ministeriale comparato'!J344</f>
        <v>0</v>
      </c>
      <c r="AK345" s="177">
        <f>+AG345-'CE_Ministeriale comparato'!K344</f>
        <v>0</v>
      </c>
      <c r="AL345" s="177">
        <f>+AH345-'CE_Ministeriale comparato'!L344</f>
        <v>0</v>
      </c>
    </row>
    <row r="346" spans="3:38" x14ac:dyDescent="0.25">
      <c r="C346" s="161">
        <v>28890479.489999998</v>
      </c>
      <c r="D346" s="20">
        <v>22632287.52</v>
      </c>
      <c r="E346" s="175">
        <f>+'CE-118'!C353</f>
        <v>28890479.489999998</v>
      </c>
      <c r="F346" s="175">
        <f>+'CE-118'!D353</f>
        <v>22632287.52</v>
      </c>
      <c r="G346" s="176">
        <f t="shared" si="10"/>
        <v>0</v>
      </c>
      <c r="H346" s="176">
        <f t="shared" si="11"/>
        <v>0</v>
      </c>
      <c r="S346" s="177">
        <f>+O346-'CE_Ministeriale comparato'!H344</f>
        <v>0</v>
      </c>
      <c r="T346" s="177">
        <f>+P346-'CE_Ministeriale comparato'!I344</f>
        <v>0</v>
      </c>
      <c r="U346" s="177">
        <f>+Q346-'CE_Ministeriale comparato'!J344</f>
        <v>0</v>
      </c>
      <c r="V346" s="177">
        <f>+R346-'CE_Ministeriale comparato'!K344</f>
        <v>0</v>
      </c>
      <c r="W346" s="177">
        <f>+S346-'CE_Ministeriale comparato'!L344</f>
        <v>0</v>
      </c>
      <c r="AH346" s="177">
        <f>+AD346-'CE_Ministeriale comparato'!H345</f>
        <v>0</v>
      </c>
      <c r="AI346" s="177">
        <f>+AE346-'CE_Ministeriale comparato'!I345</f>
        <v>0</v>
      </c>
      <c r="AJ346" s="177">
        <f>+AF346-'CE_Ministeriale comparato'!J345</f>
        <v>0</v>
      </c>
      <c r="AK346" s="177">
        <f>+AG346-'CE_Ministeriale comparato'!K345</f>
        <v>0</v>
      </c>
      <c r="AL346" s="177">
        <f>+AH346-'CE_Ministeriale comparato'!L345</f>
        <v>0</v>
      </c>
    </row>
    <row r="347" spans="3:38" x14ac:dyDescent="0.25">
      <c r="C347" s="161">
        <v>3582900.61</v>
      </c>
      <c r="D347" s="20">
        <v>4121774.73</v>
      </c>
      <c r="E347" s="175">
        <f>+'CE-118'!C354</f>
        <v>3582900.61</v>
      </c>
      <c r="F347" s="175">
        <f>+'CE-118'!D354</f>
        <v>4121774.73</v>
      </c>
      <c r="G347" s="176">
        <f t="shared" si="10"/>
        <v>0</v>
      </c>
      <c r="H347" s="176">
        <f t="shared" si="11"/>
        <v>0</v>
      </c>
      <c r="S347" s="177">
        <f>+O347-'CE_Ministeriale comparato'!H345</f>
        <v>0</v>
      </c>
      <c r="T347" s="177">
        <f>+P347-'CE_Ministeriale comparato'!I345</f>
        <v>0</v>
      </c>
      <c r="U347" s="177">
        <f>+Q347-'CE_Ministeriale comparato'!J345</f>
        <v>0</v>
      </c>
      <c r="V347" s="177">
        <f>+R347-'CE_Ministeriale comparato'!K345</f>
        <v>0</v>
      </c>
      <c r="W347" s="177">
        <f>+S347-'CE_Ministeriale comparato'!L345</f>
        <v>0</v>
      </c>
      <c r="AH347" s="177">
        <f>+AD347-'CE_Ministeriale comparato'!H346</f>
        <v>0</v>
      </c>
      <c r="AI347" s="177">
        <f>+AE347-'CE_Ministeriale comparato'!I346</f>
        <v>0</v>
      </c>
      <c r="AJ347" s="177">
        <f>+AF347-'CE_Ministeriale comparato'!J346</f>
        <v>0</v>
      </c>
      <c r="AK347" s="177">
        <f>+AG347-'CE_Ministeriale comparato'!K346</f>
        <v>0</v>
      </c>
      <c r="AL347" s="177">
        <f>+AH347-'CE_Ministeriale comparato'!L346</f>
        <v>0</v>
      </c>
    </row>
    <row r="348" spans="3:38" x14ac:dyDescent="0.25">
      <c r="C348" s="161">
        <v>641010.89</v>
      </c>
      <c r="D348" s="20">
        <v>380753.49</v>
      </c>
      <c r="E348" s="175">
        <f>+'CE-118'!C355</f>
        <v>641010.89</v>
      </c>
      <c r="F348" s="175">
        <f>+'CE-118'!D355</f>
        <v>380753.49</v>
      </c>
      <c r="G348" s="176">
        <f t="shared" si="10"/>
        <v>0</v>
      </c>
      <c r="H348" s="176">
        <f t="shared" si="11"/>
        <v>0</v>
      </c>
      <c r="S348" s="177">
        <f>+O348-'CE_Ministeriale comparato'!H346</f>
        <v>0</v>
      </c>
      <c r="T348" s="177">
        <f>+P348-'CE_Ministeriale comparato'!I346</f>
        <v>0</v>
      </c>
      <c r="U348" s="177">
        <f>+Q348-'CE_Ministeriale comparato'!J346</f>
        <v>0</v>
      </c>
      <c r="V348" s="177">
        <f>+R348-'CE_Ministeriale comparato'!K346</f>
        <v>0</v>
      </c>
      <c r="W348" s="177">
        <f>+S348-'CE_Ministeriale comparato'!L346</f>
        <v>0</v>
      </c>
      <c r="AH348" s="177">
        <f>+AD348-'CE_Ministeriale comparato'!H347</f>
        <v>0</v>
      </c>
      <c r="AI348" s="177">
        <f>+AE348-'CE_Ministeriale comparato'!I347</f>
        <v>0</v>
      </c>
      <c r="AJ348" s="177">
        <f>+AF348-'CE_Ministeriale comparato'!J347</f>
        <v>0</v>
      </c>
      <c r="AK348" s="177">
        <f>+AG348-'CE_Ministeriale comparato'!K347</f>
        <v>0</v>
      </c>
      <c r="AL348" s="177">
        <f>+AH348-'CE_Ministeriale comparato'!L347</f>
        <v>0</v>
      </c>
    </row>
    <row r="349" spans="3:38" x14ac:dyDescent="0.25">
      <c r="C349" s="161">
        <v>1662260.07</v>
      </c>
      <c r="D349" s="20">
        <v>1468759.18</v>
      </c>
      <c r="E349" s="175">
        <f>+'CE-118'!C356</f>
        <v>1662260.07</v>
      </c>
      <c r="F349" s="175">
        <f>+'CE-118'!D356</f>
        <v>1468759.18</v>
      </c>
      <c r="G349" s="176">
        <f t="shared" si="10"/>
        <v>0</v>
      </c>
      <c r="H349" s="176">
        <f t="shared" si="11"/>
        <v>0</v>
      </c>
      <c r="S349" s="177">
        <f>+O349-'CE_Ministeriale comparato'!H347</f>
        <v>0</v>
      </c>
      <c r="T349" s="177">
        <f>+P349-'CE_Ministeriale comparato'!I347</f>
        <v>0</v>
      </c>
      <c r="U349" s="177">
        <f>+Q349-'CE_Ministeriale comparato'!J347</f>
        <v>0</v>
      </c>
      <c r="V349" s="177">
        <f>+R349-'CE_Ministeriale comparato'!K347</f>
        <v>0</v>
      </c>
      <c r="W349" s="177">
        <f>+S349-'CE_Ministeriale comparato'!L347</f>
        <v>0</v>
      </c>
      <c r="AH349" s="177">
        <f>+AD349-'CE_Ministeriale comparato'!H348</f>
        <v>0</v>
      </c>
      <c r="AI349" s="177">
        <f>+AE349-'CE_Ministeriale comparato'!I348</f>
        <v>0</v>
      </c>
      <c r="AJ349" s="177">
        <f>+AF349-'CE_Ministeriale comparato'!J348</f>
        <v>0</v>
      </c>
      <c r="AK349" s="177">
        <f>+AG349-'CE_Ministeriale comparato'!K348</f>
        <v>0</v>
      </c>
      <c r="AL349" s="177">
        <f>+AH349-'CE_Ministeriale comparato'!L348</f>
        <v>0</v>
      </c>
    </row>
    <row r="350" spans="3:38" x14ac:dyDescent="0.25">
      <c r="C350" s="161">
        <v>621219.35</v>
      </c>
      <c r="D350" s="20">
        <v>588106.93999999994</v>
      </c>
      <c r="E350" s="175">
        <f>+'CE-118'!C357</f>
        <v>621219.35</v>
      </c>
      <c r="F350" s="175">
        <f>+'CE-118'!D357</f>
        <v>588106.93999999994</v>
      </c>
      <c r="G350" s="176">
        <f t="shared" si="10"/>
        <v>0</v>
      </c>
      <c r="H350" s="176">
        <f t="shared" si="11"/>
        <v>0</v>
      </c>
      <c r="S350" s="177">
        <f>+O350-'CE_Ministeriale comparato'!H348</f>
        <v>0</v>
      </c>
      <c r="T350" s="177">
        <f>+P350-'CE_Ministeriale comparato'!I348</f>
        <v>0</v>
      </c>
      <c r="U350" s="177">
        <f>+Q350-'CE_Ministeriale comparato'!J348</f>
        <v>0</v>
      </c>
      <c r="V350" s="177">
        <f>+R350-'CE_Ministeriale comparato'!K348</f>
        <v>0</v>
      </c>
      <c r="W350" s="177">
        <f>+S350-'CE_Ministeriale comparato'!L348</f>
        <v>0</v>
      </c>
      <c r="AH350" s="177">
        <f>+AD350-'CE_Ministeriale comparato'!H349</f>
        <v>0</v>
      </c>
      <c r="AI350" s="177">
        <f>+AE350-'CE_Ministeriale comparato'!I349</f>
        <v>0</v>
      </c>
      <c r="AJ350" s="177">
        <f>+AF350-'CE_Ministeriale comparato'!J349</f>
        <v>0</v>
      </c>
      <c r="AK350" s="177">
        <f>+AG350-'CE_Ministeriale comparato'!K349</f>
        <v>0</v>
      </c>
      <c r="AL350" s="177">
        <f>+AH350-'CE_Ministeriale comparato'!L349</f>
        <v>0</v>
      </c>
    </row>
    <row r="351" spans="3:38" x14ac:dyDescent="0.25">
      <c r="C351" s="161">
        <v>38388.74</v>
      </c>
      <c r="D351" s="20">
        <v>25884.880000000001</v>
      </c>
      <c r="E351" s="175">
        <f>+'CE-118'!C358</f>
        <v>38388.74</v>
      </c>
      <c r="F351" s="175">
        <f>+'CE-118'!D358</f>
        <v>25884.880000000001</v>
      </c>
      <c r="G351" s="176">
        <f t="shared" si="10"/>
        <v>0</v>
      </c>
      <c r="H351" s="176">
        <f t="shared" si="11"/>
        <v>0</v>
      </c>
      <c r="S351" s="177">
        <f>+O351-'CE_Ministeriale comparato'!H349</f>
        <v>0</v>
      </c>
      <c r="T351" s="177">
        <f>+P351-'CE_Ministeriale comparato'!I349</f>
        <v>0</v>
      </c>
      <c r="U351" s="177">
        <f>+Q351-'CE_Ministeriale comparato'!J349</f>
        <v>0</v>
      </c>
      <c r="V351" s="177">
        <f>+R351-'CE_Ministeriale comparato'!K349</f>
        <v>0</v>
      </c>
      <c r="W351" s="177">
        <f>+S351-'CE_Ministeriale comparato'!L349</f>
        <v>0</v>
      </c>
      <c r="AH351" s="177">
        <f>+AD351-'CE_Ministeriale comparato'!H350</f>
        <v>0</v>
      </c>
      <c r="AI351" s="177">
        <f>+AE351-'CE_Ministeriale comparato'!I350</f>
        <v>0</v>
      </c>
      <c r="AJ351" s="177">
        <f>+AF351-'CE_Ministeriale comparato'!J350</f>
        <v>0</v>
      </c>
      <c r="AK351" s="177">
        <f>+AG351-'CE_Ministeriale comparato'!K350</f>
        <v>0</v>
      </c>
      <c r="AL351" s="177">
        <f>+AH351-'CE_Ministeriale comparato'!L350</f>
        <v>0</v>
      </c>
    </row>
    <row r="352" spans="3:38" x14ac:dyDescent="0.25">
      <c r="C352" s="161">
        <v>101891.93</v>
      </c>
      <c r="D352" s="20">
        <v>75493.41</v>
      </c>
      <c r="E352" s="175">
        <f>+'CE-118'!C359</f>
        <v>101891.93</v>
      </c>
      <c r="F352" s="175">
        <f>+'CE-118'!D359</f>
        <v>75493.41</v>
      </c>
      <c r="G352" s="176">
        <f t="shared" si="10"/>
        <v>0</v>
      </c>
      <c r="H352" s="176">
        <f t="shared" si="11"/>
        <v>0</v>
      </c>
      <c r="S352" s="177">
        <f>+O352-'CE_Ministeriale comparato'!H350</f>
        <v>0</v>
      </c>
      <c r="T352" s="177">
        <f>+P352-'CE_Ministeriale comparato'!I350</f>
        <v>0</v>
      </c>
      <c r="U352" s="177">
        <f>+Q352-'CE_Ministeriale comparato'!J350</f>
        <v>0</v>
      </c>
      <c r="V352" s="177">
        <f>+R352-'CE_Ministeriale comparato'!K350</f>
        <v>0</v>
      </c>
      <c r="W352" s="177">
        <f>+S352-'CE_Ministeriale comparato'!L350</f>
        <v>0</v>
      </c>
      <c r="AH352" s="177">
        <f>+AD352-'CE_Ministeriale comparato'!H351</f>
        <v>0</v>
      </c>
      <c r="AI352" s="177">
        <f>+AE352-'CE_Ministeriale comparato'!I351</f>
        <v>0</v>
      </c>
      <c r="AJ352" s="177">
        <f>+AF352-'CE_Ministeriale comparato'!J351</f>
        <v>0</v>
      </c>
      <c r="AK352" s="177">
        <f>+AG352-'CE_Ministeriale comparato'!K351</f>
        <v>0</v>
      </c>
      <c r="AL352" s="177">
        <f>+AH352-'CE_Ministeriale comparato'!L351</f>
        <v>0</v>
      </c>
    </row>
    <row r="353" spans="3:38" x14ac:dyDescent="0.25">
      <c r="C353" s="161">
        <v>199457.72</v>
      </c>
      <c r="D353" s="20">
        <v>181821.46000000002</v>
      </c>
      <c r="E353" s="175">
        <f>+'CE-118'!C360</f>
        <v>199457.72</v>
      </c>
      <c r="F353" s="175">
        <f>+'CE-118'!D360</f>
        <v>181821.46000000002</v>
      </c>
      <c r="G353" s="176">
        <f t="shared" si="10"/>
        <v>0</v>
      </c>
      <c r="H353" s="176">
        <f t="shared" si="11"/>
        <v>0</v>
      </c>
      <c r="S353" s="177">
        <f>+O353-'CE_Ministeriale comparato'!H351</f>
        <v>0</v>
      </c>
      <c r="T353" s="177">
        <f>+P353-'CE_Ministeriale comparato'!I351</f>
        <v>0</v>
      </c>
      <c r="U353" s="177">
        <f>+Q353-'CE_Ministeriale comparato'!J351</f>
        <v>0</v>
      </c>
      <c r="V353" s="177">
        <f>+R353-'CE_Ministeriale comparato'!K351</f>
        <v>0</v>
      </c>
      <c r="W353" s="177">
        <f>+S353-'CE_Ministeriale comparato'!L351</f>
        <v>0</v>
      </c>
      <c r="AH353" s="177">
        <f>+AD353-'CE_Ministeriale comparato'!H352</f>
        <v>0</v>
      </c>
      <c r="AI353" s="177">
        <f>+AE353-'CE_Ministeriale comparato'!I352</f>
        <v>0</v>
      </c>
      <c r="AJ353" s="177">
        <f>+AF353-'CE_Ministeriale comparato'!J352</f>
        <v>0</v>
      </c>
      <c r="AK353" s="177">
        <f>+AG353-'CE_Ministeriale comparato'!K352</f>
        <v>0</v>
      </c>
      <c r="AL353" s="177">
        <f>+AH353-'CE_Ministeriale comparato'!L352</f>
        <v>0</v>
      </c>
    </row>
    <row r="354" spans="3:38" x14ac:dyDescent="0.25">
      <c r="C354" s="161">
        <v>2765.16</v>
      </c>
      <c r="D354" s="20">
        <v>1599.14</v>
      </c>
      <c r="E354" s="175">
        <f>+'CE-118'!C361</f>
        <v>2765.16</v>
      </c>
      <c r="F354" s="175">
        <f>+'CE-118'!D361</f>
        <v>1599.14</v>
      </c>
      <c r="G354" s="176">
        <f t="shared" si="10"/>
        <v>0</v>
      </c>
      <c r="H354" s="176">
        <f t="shared" si="11"/>
        <v>0</v>
      </c>
      <c r="S354" s="177">
        <f>+O354-'CE_Ministeriale comparato'!H352</f>
        <v>0</v>
      </c>
      <c r="T354" s="177">
        <f>+P354-'CE_Ministeriale comparato'!I352</f>
        <v>0</v>
      </c>
      <c r="U354" s="177">
        <f>+Q354-'CE_Ministeriale comparato'!J352</f>
        <v>0</v>
      </c>
      <c r="V354" s="177">
        <f>+R354-'CE_Ministeriale comparato'!K352</f>
        <v>0</v>
      </c>
      <c r="W354" s="177">
        <f>+S354-'CE_Ministeriale comparato'!L352</f>
        <v>0</v>
      </c>
      <c r="AH354" s="177">
        <f>+AD354-'CE_Ministeriale comparato'!H353</f>
        <v>0</v>
      </c>
      <c r="AI354" s="177">
        <f>+AE354-'CE_Ministeriale comparato'!I353</f>
        <v>0</v>
      </c>
      <c r="AJ354" s="177">
        <f>+AF354-'CE_Ministeriale comparato'!J353</f>
        <v>0</v>
      </c>
      <c r="AK354" s="177">
        <f>+AG354-'CE_Ministeriale comparato'!K353</f>
        <v>0</v>
      </c>
      <c r="AL354" s="177">
        <f>+AH354-'CE_Ministeriale comparato'!L353</f>
        <v>0</v>
      </c>
    </row>
    <row r="355" spans="3:38" x14ac:dyDescent="0.25">
      <c r="C355" s="161">
        <v>196692.56</v>
      </c>
      <c r="D355" s="20">
        <v>180222.32</v>
      </c>
      <c r="E355" s="175">
        <f>+'CE-118'!C362</f>
        <v>196692.56</v>
      </c>
      <c r="F355" s="175">
        <f>+'CE-118'!D362</f>
        <v>180222.32</v>
      </c>
      <c r="G355" s="176">
        <f t="shared" si="10"/>
        <v>0</v>
      </c>
      <c r="H355" s="176">
        <f t="shared" si="11"/>
        <v>0</v>
      </c>
      <c r="S355" s="177">
        <f>+O355-'CE_Ministeriale comparato'!H353</f>
        <v>0</v>
      </c>
      <c r="T355" s="177">
        <f>+P355-'CE_Ministeriale comparato'!I353</f>
        <v>0</v>
      </c>
      <c r="U355" s="177">
        <f>+Q355-'CE_Ministeriale comparato'!J353</f>
        <v>0</v>
      </c>
      <c r="V355" s="177">
        <f>+R355-'CE_Ministeriale comparato'!K353</f>
        <v>0</v>
      </c>
      <c r="W355" s="177">
        <f>+S355-'CE_Ministeriale comparato'!L353</f>
        <v>0</v>
      </c>
      <c r="AH355" s="177">
        <f>+AD355-'CE_Ministeriale comparato'!H354</f>
        <v>0</v>
      </c>
      <c r="AI355" s="177">
        <f>+AE355-'CE_Ministeriale comparato'!I354</f>
        <v>0</v>
      </c>
      <c r="AJ355" s="177">
        <f>+AF355-'CE_Ministeriale comparato'!J354</f>
        <v>0</v>
      </c>
      <c r="AK355" s="177">
        <f>+AG355-'CE_Ministeriale comparato'!K354</f>
        <v>0</v>
      </c>
      <c r="AL355" s="177">
        <f>+AH355-'CE_Ministeriale comparato'!L354</f>
        <v>0</v>
      </c>
    </row>
    <row r="356" spans="3:38" x14ac:dyDescent="0.25">
      <c r="C356" s="161">
        <v>9837884.1400000006</v>
      </c>
      <c r="D356" s="20">
        <v>7901416.6600000001</v>
      </c>
      <c r="E356" s="175">
        <f>+'CE-118'!C363</f>
        <v>9837884.1400000006</v>
      </c>
      <c r="F356" s="175">
        <f>+'CE-118'!D363</f>
        <v>7901416.6600000001</v>
      </c>
      <c r="G356" s="176">
        <f t="shared" si="10"/>
        <v>0</v>
      </c>
      <c r="H356" s="176">
        <f t="shared" si="11"/>
        <v>0</v>
      </c>
      <c r="S356" s="177">
        <f>+O356-'CE_Ministeriale comparato'!H354</f>
        <v>0</v>
      </c>
      <c r="T356" s="177">
        <f>+P356-'CE_Ministeriale comparato'!I354</f>
        <v>0</v>
      </c>
      <c r="U356" s="177">
        <f>+Q356-'CE_Ministeriale comparato'!J354</f>
        <v>0</v>
      </c>
      <c r="V356" s="177">
        <f>+R356-'CE_Ministeriale comparato'!K354</f>
        <v>0</v>
      </c>
      <c r="W356" s="177">
        <f>+S356-'CE_Ministeriale comparato'!L354</f>
        <v>0</v>
      </c>
      <c r="AH356" s="177">
        <f>+AD356-'CE_Ministeriale comparato'!H355</f>
        <v>0</v>
      </c>
      <c r="AI356" s="177">
        <f>+AE356-'CE_Ministeriale comparato'!I355</f>
        <v>0</v>
      </c>
      <c r="AJ356" s="177">
        <f>+AF356-'CE_Ministeriale comparato'!J355</f>
        <v>0</v>
      </c>
      <c r="AK356" s="177">
        <f>+AG356-'CE_Ministeriale comparato'!K355</f>
        <v>0</v>
      </c>
      <c r="AL356" s="177">
        <f>+AH356-'CE_Ministeriale comparato'!L355</f>
        <v>0</v>
      </c>
    </row>
    <row r="357" spans="3:38" x14ac:dyDescent="0.25">
      <c r="C357" s="161">
        <v>120</v>
      </c>
      <c r="D357" s="20">
        <v>240</v>
      </c>
      <c r="E357" s="175">
        <f>+'CE-118'!C364</f>
        <v>120</v>
      </c>
      <c r="F357" s="175">
        <f>+'CE-118'!D364</f>
        <v>240</v>
      </c>
      <c r="G357" s="176">
        <f t="shared" si="10"/>
        <v>0</v>
      </c>
      <c r="H357" s="176">
        <f t="shared" si="11"/>
        <v>0</v>
      </c>
      <c r="S357" s="177">
        <f>+O357-'CE_Ministeriale comparato'!H355</f>
        <v>0</v>
      </c>
      <c r="T357" s="177">
        <f>+P357-'CE_Ministeriale comparato'!I355</f>
        <v>0</v>
      </c>
      <c r="U357" s="177">
        <f>+Q357-'CE_Ministeriale comparato'!J355</f>
        <v>0</v>
      </c>
      <c r="V357" s="177">
        <f>+R357-'CE_Ministeriale comparato'!K355</f>
        <v>0</v>
      </c>
      <c r="W357" s="177">
        <f>+S357-'CE_Ministeriale comparato'!L355</f>
        <v>0</v>
      </c>
      <c r="AH357" s="177">
        <f>+AD357-'CE_Ministeriale comparato'!H356</f>
        <v>0</v>
      </c>
      <c r="AI357" s="177">
        <f>+AE357-'CE_Ministeriale comparato'!I356</f>
        <v>0</v>
      </c>
      <c r="AJ357" s="177">
        <f>+AF357-'CE_Ministeriale comparato'!J356</f>
        <v>0</v>
      </c>
      <c r="AK357" s="177">
        <f>+AG357-'CE_Ministeriale comparato'!K356</f>
        <v>0</v>
      </c>
      <c r="AL357" s="177">
        <f>+AH357-'CE_Ministeriale comparato'!L356</f>
        <v>0</v>
      </c>
    </row>
    <row r="358" spans="3:38" x14ac:dyDescent="0.25">
      <c r="C358" s="161">
        <v>487.3</v>
      </c>
      <c r="D358" s="20">
        <v>0</v>
      </c>
      <c r="E358" s="175">
        <f>+'CE-118'!C365</f>
        <v>487.3</v>
      </c>
      <c r="F358" s="175">
        <f>+'CE-118'!D365</f>
        <v>0</v>
      </c>
      <c r="G358" s="176">
        <f t="shared" si="10"/>
        <v>0</v>
      </c>
      <c r="H358" s="176">
        <f t="shared" si="11"/>
        <v>0</v>
      </c>
      <c r="S358" s="177">
        <f>+O358-'CE_Ministeriale comparato'!H356</f>
        <v>0</v>
      </c>
      <c r="T358" s="177">
        <f>+P358-'CE_Ministeriale comparato'!I356</f>
        <v>0</v>
      </c>
      <c r="U358" s="177">
        <f>+Q358-'CE_Ministeriale comparato'!J356</f>
        <v>0</v>
      </c>
      <c r="V358" s="177">
        <f>+R358-'CE_Ministeriale comparato'!K356</f>
        <v>0</v>
      </c>
      <c r="W358" s="177">
        <f>+S358-'CE_Ministeriale comparato'!L356</f>
        <v>0</v>
      </c>
      <c r="AH358" s="177">
        <f>+AD358-'CE_Ministeriale comparato'!H357</f>
        <v>0</v>
      </c>
      <c r="AI358" s="177">
        <f>+AE358-'CE_Ministeriale comparato'!I357</f>
        <v>0</v>
      </c>
      <c r="AJ358" s="177">
        <f>+AF358-'CE_Ministeriale comparato'!J357</f>
        <v>0</v>
      </c>
      <c r="AK358" s="177">
        <f>+AG358-'CE_Ministeriale comparato'!K357</f>
        <v>0</v>
      </c>
      <c r="AL358" s="177">
        <f>+AH358-'CE_Ministeriale comparato'!L357</f>
        <v>0</v>
      </c>
    </row>
    <row r="359" spans="3:38" x14ac:dyDescent="0.25">
      <c r="C359" s="161">
        <v>9837276.8399999999</v>
      </c>
      <c r="D359" s="20">
        <v>7901176.6600000001</v>
      </c>
      <c r="E359" s="175">
        <f>+'CE-118'!C366</f>
        <v>9837276.8399999999</v>
      </c>
      <c r="F359" s="175">
        <f>+'CE-118'!D366</f>
        <v>7901176.6600000001</v>
      </c>
      <c r="G359" s="176">
        <f t="shared" si="10"/>
        <v>0</v>
      </c>
      <c r="H359" s="176">
        <f t="shared" si="11"/>
        <v>0</v>
      </c>
      <c r="S359" s="177">
        <f>+O359-'CE_Ministeriale comparato'!H357</f>
        <v>0</v>
      </c>
      <c r="T359" s="177">
        <f>+P359-'CE_Ministeriale comparato'!I357</f>
        <v>0</v>
      </c>
      <c r="U359" s="177">
        <f>+Q359-'CE_Ministeriale comparato'!J357</f>
        <v>0</v>
      </c>
      <c r="V359" s="177">
        <f>+R359-'CE_Ministeriale comparato'!K357</f>
        <v>0</v>
      </c>
      <c r="W359" s="177">
        <f>+S359-'CE_Ministeriale comparato'!L357</f>
        <v>0</v>
      </c>
      <c r="AH359" s="177">
        <f>+AD359-'CE_Ministeriale comparato'!H358</f>
        <v>0</v>
      </c>
      <c r="AI359" s="177">
        <f>+AE359-'CE_Ministeriale comparato'!I358</f>
        <v>0</v>
      </c>
      <c r="AJ359" s="177">
        <f>+AF359-'CE_Ministeriale comparato'!J358</f>
        <v>0</v>
      </c>
      <c r="AK359" s="177">
        <f>+AG359-'CE_Ministeriale comparato'!K358</f>
        <v>0</v>
      </c>
      <c r="AL359" s="177">
        <f>+AH359-'CE_Ministeriale comparato'!L358</f>
        <v>0</v>
      </c>
    </row>
    <row r="360" spans="3:38" x14ac:dyDescent="0.25">
      <c r="C360" s="161">
        <v>8100707.5300000003</v>
      </c>
      <c r="D360" s="20">
        <v>6728917.0099999998</v>
      </c>
      <c r="E360" s="175">
        <f>+'CE-118'!C367</f>
        <v>8100707.5300000003</v>
      </c>
      <c r="F360" s="175">
        <f>+'CE-118'!D367</f>
        <v>6728917.0099999998</v>
      </c>
      <c r="G360" s="176">
        <f t="shared" si="10"/>
        <v>0</v>
      </c>
      <c r="H360" s="176">
        <f t="shared" si="11"/>
        <v>0</v>
      </c>
      <c r="S360" s="177">
        <f>+O360-'CE_Ministeriale comparato'!H358</f>
        <v>0</v>
      </c>
      <c r="T360" s="177">
        <f>+P360-'CE_Ministeriale comparato'!I358</f>
        <v>0</v>
      </c>
      <c r="U360" s="177">
        <f>+Q360-'CE_Ministeriale comparato'!J358</f>
        <v>0</v>
      </c>
      <c r="V360" s="177">
        <f>+R360-'CE_Ministeriale comparato'!K358</f>
        <v>0</v>
      </c>
      <c r="W360" s="177">
        <f>+S360-'CE_Ministeriale comparato'!L358</f>
        <v>0</v>
      </c>
      <c r="AH360" s="177">
        <f>+AD360-'CE_Ministeriale comparato'!H359</f>
        <v>0</v>
      </c>
      <c r="AI360" s="177">
        <f>+AE360-'CE_Ministeriale comparato'!I359</f>
        <v>0</v>
      </c>
      <c r="AJ360" s="177">
        <f>+AF360-'CE_Ministeriale comparato'!J359</f>
        <v>0</v>
      </c>
      <c r="AK360" s="177">
        <f>+AG360-'CE_Ministeriale comparato'!K359</f>
        <v>0</v>
      </c>
      <c r="AL360" s="177">
        <f>+AH360-'CE_Ministeriale comparato'!L359</f>
        <v>0</v>
      </c>
    </row>
    <row r="361" spans="3:38" x14ac:dyDescent="0.25">
      <c r="C361" s="161">
        <v>1736569.31</v>
      </c>
      <c r="D361" s="20">
        <v>1172259.6499999999</v>
      </c>
      <c r="E361" s="175">
        <f>+'CE-118'!C368</f>
        <v>1736569.31</v>
      </c>
      <c r="F361" s="175">
        <f>+'CE-118'!D368</f>
        <v>1172259.6499999999</v>
      </c>
      <c r="G361" s="176">
        <f t="shared" si="10"/>
        <v>0</v>
      </c>
      <c r="H361" s="176">
        <f t="shared" si="11"/>
        <v>0</v>
      </c>
      <c r="S361" s="177">
        <f>+O361-'CE_Ministeriale comparato'!H359</f>
        <v>0</v>
      </c>
      <c r="T361" s="177">
        <f>+P361-'CE_Ministeriale comparato'!I359</f>
        <v>0</v>
      </c>
      <c r="U361" s="177">
        <f>+Q361-'CE_Ministeriale comparato'!J359</f>
        <v>0</v>
      </c>
      <c r="V361" s="177">
        <f>+R361-'CE_Ministeriale comparato'!K359</f>
        <v>0</v>
      </c>
      <c r="W361" s="177">
        <f>+S361-'CE_Ministeriale comparato'!L359</f>
        <v>0</v>
      </c>
      <c r="AH361" s="177">
        <f>+AD361-'CE_Ministeriale comparato'!H360</f>
        <v>0</v>
      </c>
      <c r="AI361" s="177">
        <f>+AE361-'CE_Ministeriale comparato'!I360</f>
        <v>0</v>
      </c>
      <c r="AJ361" s="177">
        <f>+AF361-'CE_Ministeriale comparato'!J360</f>
        <v>0</v>
      </c>
      <c r="AK361" s="177">
        <f>+AG361-'CE_Ministeriale comparato'!K360</f>
        <v>0</v>
      </c>
      <c r="AL361" s="177">
        <f>+AH361-'CE_Ministeriale comparato'!L360</f>
        <v>0</v>
      </c>
    </row>
    <row r="362" spans="3:38" x14ac:dyDescent="0.25">
      <c r="C362" s="161">
        <v>521866.37</v>
      </c>
      <c r="D362" s="20">
        <v>405678.14</v>
      </c>
      <c r="E362" s="175">
        <f>+'CE-118'!C369</f>
        <v>521866.37</v>
      </c>
      <c r="F362" s="175">
        <f>+'CE-118'!D369</f>
        <v>405678.14</v>
      </c>
      <c r="G362" s="176">
        <f t="shared" si="10"/>
        <v>0</v>
      </c>
      <c r="H362" s="176">
        <f t="shared" si="11"/>
        <v>0</v>
      </c>
      <c r="S362" s="177">
        <f>+O362-'CE_Ministeriale comparato'!H360</f>
        <v>0</v>
      </c>
      <c r="T362" s="177">
        <f>+P362-'CE_Ministeriale comparato'!I360</f>
        <v>0</v>
      </c>
      <c r="U362" s="177">
        <f>+Q362-'CE_Ministeriale comparato'!J360</f>
        <v>0</v>
      </c>
      <c r="V362" s="177">
        <f>+R362-'CE_Ministeriale comparato'!K360</f>
        <v>0</v>
      </c>
      <c r="W362" s="177">
        <f>+S362-'CE_Ministeriale comparato'!L360</f>
        <v>0</v>
      </c>
      <c r="AH362" s="177">
        <f>+AD362-'CE_Ministeriale comparato'!H361</f>
        <v>0</v>
      </c>
      <c r="AI362" s="177">
        <f>+AE362-'CE_Ministeriale comparato'!I361</f>
        <v>0</v>
      </c>
      <c r="AJ362" s="177">
        <f>+AF362-'CE_Ministeriale comparato'!J361</f>
        <v>0</v>
      </c>
      <c r="AK362" s="177">
        <f>+AG362-'CE_Ministeriale comparato'!K361</f>
        <v>0</v>
      </c>
      <c r="AL362" s="177">
        <f>+AH362-'CE_Ministeriale comparato'!L361</f>
        <v>0</v>
      </c>
    </row>
    <row r="363" spans="3:38" x14ac:dyDescent="0.25">
      <c r="C363" s="161">
        <v>0</v>
      </c>
      <c r="D363" s="20">
        <v>0</v>
      </c>
      <c r="E363" s="175">
        <f>+'CE-118'!C370</f>
        <v>0</v>
      </c>
      <c r="F363" s="175">
        <f>+'CE-118'!D370</f>
        <v>0</v>
      </c>
      <c r="G363" s="176">
        <f t="shared" si="10"/>
        <v>0</v>
      </c>
      <c r="H363" s="176">
        <f t="shared" si="11"/>
        <v>0</v>
      </c>
      <c r="S363" s="177">
        <f>+O363-'CE_Ministeriale comparato'!H361</f>
        <v>0</v>
      </c>
      <c r="T363" s="177">
        <f>+P363-'CE_Ministeriale comparato'!I361</f>
        <v>0</v>
      </c>
      <c r="U363" s="177">
        <f>+Q363-'CE_Ministeriale comparato'!J361</f>
        <v>0</v>
      </c>
      <c r="V363" s="177">
        <f>+R363-'CE_Ministeriale comparato'!K361</f>
        <v>0</v>
      </c>
      <c r="W363" s="177">
        <f>+S363-'CE_Ministeriale comparato'!L361</f>
        <v>0</v>
      </c>
      <c r="AH363" s="177">
        <f>+AD363-'CE_Ministeriale comparato'!H362</f>
        <v>0</v>
      </c>
      <c r="AI363" s="177">
        <f>+AE363-'CE_Ministeriale comparato'!I362</f>
        <v>0</v>
      </c>
      <c r="AJ363" s="177">
        <f>+AF363-'CE_Ministeriale comparato'!J362</f>
        <v>0</v>
      </c>
      <c r="AK363" s="177">
        <f>+AG363-'CE_Ministeriale comparato'!K362</f>
        <v>0</v>
      </c>
      <c r="AL363" s="177">
        <f>+AH363-'CE_Ministeriale comparato'!L362</f>
        <v>0</v>
      </c>
    </row>
    <row r="364" spans="3:38" x14ac:dyDescent="0.25">
      <c r="C364" s="161">
        <v>0</v>
      </c>
      <c r="D364" s="20">
        <v>0</v>
      </c>
      <c r="E364" s="175">
        <f>+'CE-118'!C371</f>
        <v>0</v>
      </c>
      <c r="F364" s="175">
        <f>+'CE-118'!D371</f>
        <v>0</v>
      </c>
      <c r="G364" s="176">
        <f t="shared" si="10"/>
        <v>0</v>
      </c>
      <c r="H364" s="176">
        <f t="shared" si="11"/>
        <v>0</v>
      </c>
      <c r="S364" s="177">
        <f>+O364-'CE_Ministeriale comparato'!H362</f>
        <v>0</v>
      </c>
      <c r="T364" s="177">
        <f>+P364-'CE_Ministeriale comparato'!I362</f>
        <v>0</v>
      </c>
      <c r="U364" s="177">
        <f>+Q364-'CE_Ministeriale comparato'!J362</f>
        <v>0</v>
      </c>
      <c r="V364" s="177">
        <f>+R364-'CE_Ministeriale comparato'!K362</f>
        <v>0</v>
      </c>
      <c r="W364" s="177">
        <f>+S364-'CE_Ministeriale comparato'!L362</f>
        <v>0</v>
      </c>
      <c r="AH364" s="177">
        <f>+AD364-'CE_Ministeriale comparato'!H363</f>
        <v>0</v>
      </c>
      <c r="AI364" s="177">
        <f>+AE364-'CE_Ministeriale comparato'!I363</f>
        <v>0</v>
      </c>
      <c r="AJ364" s="177">
        <f>+AF364-'CE_Ministeriale comparato'!J363</f>
        <v>0</v>
      </c>
      <c r="AK364" s="177">
        <f>+AG364-'CE_Ministeriale comparato'!K363</f>
        <v>0</v>
      </c>
      <c r="AL364" s="177">
        <f>+AH364-'CE_Ministeriale comparato'!L363</f>
        <v>0</v>
      </c>
    </row>
    <row r="365" spans="3:38" x14ac:dyDescent="0.25">
      <c r="C365" s="161">
        <v>486211.86</v>
      </c>
      <c r="D365" s="20">
        <v>381112.43</v>
      </c>
      <c r="E365" s="175">
        <f>+'CE-118'!C372</f>
        <v>486211.86</v>
      </c>
      <c r="F365" s="175">
        <f>+'CE-118'!D372</f>
        <v>381112.43</v>
      </c>
      <c r="G365" s="176">
        <f t="shared" si="10"/>
        <v>0</v>
      </c>
      <c r="H365" s="176">
        <f t="shared" si="11"/>
        <v>0</v>
      </c>
      <c r="S365" s="177">
        <f>+O365-'CE_Ministeriale comparato'!H363</f>
        <v>0</v>
      </c>
      <c r="T365" s="177">
        <f>+P365-'CE_Ministeriale comparato'!I363</f>
        <v>0</v>
      </c>
      <c r="U365" s="177">
        <f>+Q365-'CE_Ministeriale comparato'!J363</f>
        <v>0</v>
      </c>
      <c r="V365" s="177">
        <f>+R365-'CE_Ministeriale comparato'!K363</f>
        <v>0</v>
      </c>
      <c r="W365" s="177">
        <f>+S365-'CE_Ministeriale comparato'!L363</f>
        <v>0</v>
      </c>
      <c r="AH365" s="177">
        <f>+AD365-'CE_Ministeriale comparato'!H364</f>
        <v>0</v>
      </c>
      <c r="AI365" s="177">
        <f>+AE365-'CE_Ministeriale comparato'!I364</f>
        <v>0</v>
      </c>
      <c r="AJ365" s="177">
        <f>+AF365-'CE_Ministeriale comparato'!J364</f>
        <v>0</v>
      </c>
      <c r="AK365" s="177">
        <f>+AG365-'CE_Ministeriale comparato'!K364</f>
        <v>0</v>
      </c>
      <c r="AL365" s="177">
        <f>+AH365-'CE_Ministeriale comparato'!L364</f>
        <v>0</v>
      </c>
    </row>
    <row r="366" spans="3:38" x14ac:dyDescent="0.25">
      <c r="C366" s="161">
        <v>425375.54</v>
      </c>
      <c r="D366" s="20">
        <v>350873.62</v>
      </c>
      <c r="E366" s="175">
        <f>+'CE-118'!C373</f>
        <v>425375.54</v>
      </c>
      <c r="F366" s="175">
        <f>+'CE-118'!D373</f>
        <v>350873.62</v>
      </c>
      <c r="G366" s="176">
        <f t="shared" si="10"/>
        <v>0</v>
      </c>
      <c r="H366" s="176">
        <f t="shared" si="11"/>
        <v>0</v>
      </c>
      <c r="S366" s="177">
        <f>+O366-'CE_Ministeriale comparato'!H364</f>
        <v>0</v>
      </c>
      <c r="T366" s="177">
        <f>+P366-'CE_Ministeriale comparato'!I364</f>
        <v>0</v>
      </c>
      <c r="U366" s="177">
        <f>+Q366-'CE_Ministeriale comparato'!J364</f>
        <v>0</v>
      </c>
      <c r="V366" s="177">
        <f>+R366-'CE_Ministeriale comparato'!K364</f>
        <v>0</v>
      </c>
      <c r="W366" s="177">
        <f>+S366-'CE_Ministeriale comparato'!L364</f>
        <v>0</v>
      </c>
      <c r="AH366" s="177">
        <f>+AD366-'CE_Ministeriale comparato'!H365</f>
        <v>0</v>
      </c>
      <c r="AI366" s="177">
        <f>+AE366-'CE_Ministeriale comparato'!I365</f>
        <v>0</v>
      </c>
      <c r="AJ366" s="177">
        <f>+AF366-'CE_Ministeriale comparato'!J365</f>
        <v>0</v>
      </c>
      <c r="AK366" s="177">
        <f>+AG366-'CE_Ministeriale comparato'!K365</f>
        <v>0</v>
      </c>
      <c r="AL366" s="177">
        <f>+AH366-'CE_Ministeriale comparato'!L365</f>
        <v>0</v>
      </c>
    </row>
    <row r="367" spans="3:38" x14ac:dyDescent="0.25">
      <c r="C367" s="161">
        <v>0</v>
      </c>
      <c r="D367" s="20">
        <v>0</v>
      </c>
      <c r="E367" s="175">
        <f>+'CE-118'!C374</f>
        <v>0</v>
      </c>
      <c r="F367" s="175">
        <f>+'CE-118'!D374</f>
        <v>0</v>
      </c>
      <c r="G367" s="176">
        <f t="shared" si="10"/>
        <v>0</v>
      </c>
      <c r="H367" s="176">
        <f t="shared" si="11"/>
        <v>0</v>
      </c>
      <c r="S367" s="177">
        <f>+O367-'CE_Ministeriale comparato'!H365</f>
        <v>0</v>
      </c>
      <c r="T367" s="177">
        <f>+P367-'CE_Ministeriale comparato'!I365</f>
        <v>0</v>
      </c>
      <c r="U367" s="177">
        <f>+Q367-'CE_Ministeriale comparato'!J365</f>
        <v>0</v>
      </c>
      <c r="V367" s="177">
        <f>+R367-'CE_Ministeriale comparato'!K365</f>
        <v>0</v>
      </c>
      <c r="W367" s="177">
        <f>+S367-'CE_Ministeriale comparato'!L365</f>
        <v>0</v>
      </c>
      <c r="AH367" s="177">
        <f>+AD367-'CE_Ministeriale comparato'!H366</f>
        <v>0</v>
      </c>
      <c r="AI367" s="177">
        <f>+AE367-'CE_Ministeriale comparato'!I366</f>
        <v>0</v>
      </c>
      <c r="AJ367" s="177">
        <f>+AF367-'CE_Ministeriale comparato'!J366</f>
        <v>0</v>
      </c>
      <c r="AK367" s="177">
        <f>+AG367-'CE_Ministeriale comparato'!K366</f>
        <v>0</v>
      </c>
      <c r="AL367" s="177">
        <f>+AH367-'CE_Ministeriale comparato'!L366</f>
        <v>0</v>
      </c>
    </row>
    <row r="368" spans="3:38" x14ac:dyDescent="0.25">
      <c r="C368" s="161">
        <v>0</v>
      </c>
      <c r="D368" s="20">
        <v>0</v>
      </c>
      <c r="E368" s="175">
        <f>+'CE-118'!C375</f>
        <v>0</v>
      </c>
      <c r="F368" s="175">
        <f>+'CE-118'!D375</f>
        <v>0</v>
      </c>
      <c r="G368" s="176">
        <f t="shared" si="10"/>
        <v>0</v>
      </c>
      <c r="H368" s="176">
        <f t="shared" si="11"/>
        <v>0</v>
      </c>
      <c r="S368" s="177">
        <f>+O368-'CE_Ministeriale comparato'!H366</f>
        <v>0</v>
      </c>
      <c r="T368" s="177">
        <f>+P368-'CE_Ministeriale comparato'!I366</f>
        <v>0</v>
      </c>
      <c r="U368" s="177">
        <f>+Q368-'CE_Ministeriale comparato'!J366</f>
        <v>0</v>
      </c>
      <c r="V368" s="177">
        <f>+R368-'CE_Ministeriale comparato'!K366</f>
        <v>0</v>
      </c>
      <c r="W368" s="177">
        <f>+S368-'CE_Ministeriale comparato'!L366</f>
        <v>0</v>
      </c>
      <c r="AH368" s="177">
        <f>+AD368-'CE_Ministeriale comparato'!H367</f>
        <v>0</v>
      </c>
      <c r="AI368" s="177">
        <f>+AE368-'CE_Ministeriale comparato'!I367</f>
        <v>0</v>
      </c>
      <c r="AJ368" s="177">
        <f>+AF368-'CE_Ministeriale comparato'!J367</f>
        <v>0</v>
      </c>
      <c r="AK368" s="177">
        <f>+AG368-'CE_Ministeriale comparato'!K367</f>
        <v>0</v>
      </c>
      <c r="AL368" s="177">
        <f>+AH368-'CE_Ministeriale comparato'!L367</f>
        <v>0</v>
      </c>
    </row>
    <row r="369" spans="3:38" x14ac:dyDescent="0.25">
      <c r="C369" s="161">
        <v>0</v>
      </c>
      <c r="D369" s="20">
        <v>0</v>
      </c>
      <c r="E369" s="175">
        <f>+'CE-118'!C376</f>
        <v>0</v>
      </c>
      <c r="F369" s="175">
        <f>+'CE-118'!D376</f>
        <v>0</v>
      </c>
      <c r="G369" s="176">
        <f t="shared" si="10"/>
        <v>0</v>
      </c>
      <c r="H369" s="176">
        <f t="shared" si="11"/>
        <v>0</v>
      </c>
      <c r="S369" s="177">
        <f>+O369-'CE_Ministeriale comparato'!H367</f>
        <v>0</v>
      </c>
      <c r="T369" s="177">
        <f>+P369-'CE_Ministeriale comparato'!I367</f>
        <v>0</v>
      </c>
      <c r="U369" s="177">
        <f>+Q369-'CE_Ministeriale comparato'!J367</f>
        <v>0</v>
      </c>
      <c r="V369" s="177">
        <f>+R369-'CE_Ministeriale comparato'!K367</f>
        <v>0</v>
      </c>
      <c r="W369" s="177">
        <f>+S369-'CE_Ministeriale comparato'!L367</f>
        <v>0</v>
      </c>
      <c r="AH369" s="177">
        <f>+AD369-'CE_Ministeriale comparato'!H368</f>
        <v>0</v>
      </c>
      <c r="AI369" s="177">
        <f>+AE369-'CE_Ministeriale comparato'!I368</f>
        <v>0</v>
      </c>
      <c r="AJ369" s="177">
        <f>+AF369-'CE_Ministeriale comparato'!J368</f>
        <v>0</v>
      </c>
      <c r="AK369" s="177">
        <f>+AG369-'CE_Ministeriale comparato'!K368</f>
        <v>0</v>
      </c>
      <c r="AL369" s="177">
        <f>+AH369-'CE_Ministeriale comparato'!L368</f>
        <v>0</v>
      </c>
    </row>
    <row r="370" spans="3:38" x14ac:dyDescent="0.25">
      <c r="C370" s="161">
        <v>60836.32</v>
      </c>
      <c r="D370" s="20">
        <v>30238.81</v>
      </c>
      <c r="E370" s="175">
        <f>+'CE-118'!C377</f>
        <v>60836.32</v>
      </c>
      <c r="F370" s="175">
        <f>+'CE-118'!D377</f>
        <v>30238.81</v>
      </c>
      <c r="G370" s="176">
        <f t="shared" si="10"/>
        <v>0</v>
      </c>
      <c r="H370" s="176">
        <f t="shared" si="11"/>
        <v>0</v>
      </c>
      <c r="S370" s="177">
        <f>+O370-'CE_Ministeriale comparato'!H368</f>
        <v>0</v>
      </c>
      <c r="T370" s="177">
        <f>+P370-'CE_Ministeriale comparato'!I368</f>
        <v>0</v>
      </c>
      <c r="U370" s="177">
        <f>+Q370-'CE_Ministeriale comparato'!J368</f>
        <v>0</v>
      </c>
      <c r="V370" s="177">
        <f>+R370-'CE_Ministeriale comparato'!K368</f>
        <v>0</v>
      </c>
      <c r="W370" s="177">
        <f>+S370-'CE_Ministeriale comparato'!L368</f>
        <v>0</v>
      </c>
      <c r="AH370" s="177">
        <f>+AD370-'CE_Ministeriale comparato'!H369</f>
        <v>0</v>
      </c>
      <c r="AI370" s="177">
        <f>+AE370-'CE_Ministeriale comparato'!I369</f>
        <v>0</v>
      </c>
      <c r="AJ370" s="177">
        <f>+AF370-'CE_Ministeriale comparato'!J369</f>
        <v>0</v>
      </c>
      <c r="AK370" s="177">
        <f>+AG370-'CE_Ministeriale comparato'!K369</f>
        <v>0</v>
      </c>
      <c r="AL370" s="177">
        <f>+AH370-'CE_Ministeriale comparato'!L369</f>
        <v>0</v>
      </c>
    </row>
    <row r="371" spans="3:38" x14ac:dyDescent="0.25">
      <c r="C371" s="161">
        <v>0</v>
      </c>
      <c r="D371" s="20">
        <v>0</v>
      </c>
      <c r="E371" s="175">
        <f>+'CE-118'!C378</f>
        <v>0</v>
      </c>
      <c r="F371" s="175">
        <f>+'CE-118'!D378</f>
        <v>0</v>
      </c>
      <c r="G371" s="176">
        <f t="shared" si="10"/>
        <v>0</v>
      </c>
      <c r="H371" s="176">
        <f t="shared" si="11"/>
        <v>0</v>
      </c>
      <c r="S371" s="177">
        <f>+O371-'CE_Ministeriale comparato'!H369</f>
        <v>0</v>
      </c>
      <c r="T371" s="177">
        <f>+P371-'CE_Ministeriale comparato'!I369</f>
        <v>0</v>
      </c>
      <c r="U371" s="177">
        <f>+Q371-'CE_Ministeriale comparato'!J369</f>
        <v>0</v>
      </c>
      <c r="V371" s="177">
        <f>+R371-'CE_Ministeriale comparato'!K369</f>
        <v>0</v>
      </c>
      <c r="W371" s="177">
        <f>+S371-'CE_Ministeriale comparato'!L369</f>
        <v>0</v>
      </c>
      <c r="AH371" s="177">
        <f>+AD371-'CE_Ministeriale comparato'!H370</f>
        <v>0</v>
      </c>
      <c r="AI371" s="177">
        <f>+AE371-'CE_Ministeriale comparato'!I370</f>
        <v>0</v>
      </c>
      <c r="AJ371" s="177">
        <f>+AF371-'CE_Ministeriale comparato'!J370</f>
        <v>0</v>
      </c>
      <c r="AK371" s="177">
        <f>+AG371-'CE_Ministeriale comparato'!K370</f>
        <v>0</v>
      </c>
      <c r="AL371" s="177">
        <f>+AH371-'CE_Ministeriale comparato'!L370</f>
        <v>0</v>
      </c>
    </row>
    <row r="372" spans="3:38" x14ac:dyDescent="0.25">
      <c r="C372" s="161">
        <v>35654.51</v>
      </c>
      <c r="D372" s="20">
        <v>24565.71</v>
      </c>
      <c r="E372" s="175">
        <f>+'CE-118'!C379</f>
        <v>35654.51</v>
      </c>
      <c r="F372" s="175">
        <f>+'CE-118'!D379</f>
        <v>24565.71</v>
      </c>
      <c r="G372" s="176">
        <f t="shared" si="10"/>
        <v>0</v>
      </c>
      <c r="H372" s="176">
        <f t="shared" si="11"/>
        <v>0</v>
      </c>
      <c r="S372" s="177">
        <f>+O372-'CE_Ministeriale comparato'!H370</f>
        <v>0</v>
      </c>
      <c r="T372" s="177">
        <f>+P372-'CE_Ministeriale comparato'!I370</f>
        <v>0</v>
      </c>
      <c r="U372" s="177">
        <f>+Q372-'CE_Ministeriale comparato'!J370</f>
        <v>0</v>
      </c>
      <c r="V372" s="177">
        <f>+R372-'CE_Ministeriale comparato'!K370</f>
        <v>0</v>
      </c>
      <c r="W372" s="177">
        <f>+S372-'CE_Ministeriale comparato'!L370</f>
        <v>0</v>
      </c>
      <c r="AH372" s="177">
        <f>+AD372-'CE_Ministeriale comparato'!H371</f>
        <v>0</v>
      </c>
      <c r="AI372" s="177">
        <f>+AE372-'CE_Ministeriale comparato'!I371</f>
        <v>0</v>
      </c>
      <c r="AJ372" s="177">
        <f>+AF372-'CE_Ministeriale comparato'!J371</f>
        <v>0</v>
      </c>
      <c r="AK372" s="177">
        <f>+AG372-'CE_Ministeriale comparato'!K371</f>
        <v>0</v>
      </c>
      <c r="AL372" s="177">
        <f>+AH372-'CE_Ministeriale comparato'!L371</f>
        <v>0</v>
      </c>
    </row>
    <row r="373" spans="3:38" x14ac:dyDescent="0.25">
      <c r="C373" s="161">
        <v>0</v>
      </c>
      <c r="D373" s="20">
        <v>0</v>
      </c>
      <c r="E373" s="175">
        <f>+'CE-118'!C380</f>
        <v>0</v>
      </c>
      <c r="F373" s="175">
        <f>+'CE-118'!D380</f>
        <v>0</v>
      </c>
      <c r="G373" s="176">
        <f t="shared" si="10"/>
        <v>0</v>
      </c>
      <c r="H373" s="176">
        <f t="shared" si="11"/>
        <v>0</v>
      </c>
      <c r="S373" s="177">
        <f>+O373-'CE_Ministeriale comparato'!H371</f>
        <v>0</v>
      </c>
      <c r="T373" s="177">
        <f>+P373-'CE_Ministeriale comparato'!I371</f>
        <v>0</v>
      </c>
      <c r="U373" s="177">
        <f>+Q373-'CE_Ministeriale comparato'!J371</f>
        <v>0</v>
      </c>
      <c r="V373" s="177">
        <f>+R373-'CE_Ministeriale comparato'!K371</f>
        <v>0</v>
      </c>
      <c r="W373" s="177">
        <f>+S373-'CE_Ministeriale comparato'!L371</f>
        <v>0</v>
      </c>
      <c r="AH373" s="177">
        <f>+AD373-'CE_Ministeriale comparato'!H372</f>
        <v>0</v>
      </c>
      <c r="AI373" s="177">
        <f>+AE373-'CE_Ministeriale comparato'!I372</f>
        <v>0</v>
      </c>
      <c r="AJ373" s="177">
        <f>+AF373-'CE_Ministeriale comparato'!J372</f>
        <v>0</v>
      </c>
      <c r="AK373" s="177">
        <f>+AG373-'CE_Ministeriale comparato'!K372</f>
        <v>0</v>
      </c>
      <c r="AL373" s="177">
        <f>+AH373-'CE_Ministeriale comparato'!L372</f>
        <v>0</v>
      </c>
    </row>
    <row r="374" spans="3:38" x14ac:dyDescent="0.25">
      <c r="C374" s="161">
        <v>35654.51</v>
      </c>
      <c r="D374" s="20">
        <v>24565.71</v>
      </c>
      <c r="E374" s="175">
        <f>+'CE-118'!C381</f>
        <v>35654.51</v>
      </c>
      <c r="F374" s="175">
        <f>+'CE-118'!D381</f>
        <v>24565.71</v>
      </c>
      <c r="G374" s="176">
        <f t="shared" si="10"/>
        <v>0</v>
      </c>
      <c r="H374" s="176">
        <f t="shared" si="11"/>
        <v>0</v>
      </c>
      <c r="S374" s="177">
        <f>+O374-'CE_Ministeriale comparato'!H372</f>
        <v>0</v>
      </c>
      <c r="T374" s="177">
        <f>+P374-'CE_Ministeriale comparato'!I372</f>
        <v>0</v>
      </c>
      <c r="U374" s="177">
        <f>+Q374-'CE_Ministeriale comparato'!J372</f>
        <v>0</v>
      </c>
      <c r="V374" s="177">
        <f>+R374-'CE_Ministeriale comparato'!K372</f>
        <v>0</v>
      </c>
      <c r="W374" s="177">
        <f>+S374-'CE_Ministeriale comparato'!L372</f>
        <v>0</v>
      </c>
      <c r="AH374" s="177">
        <f>+AD374-'CE_Ministeriale comparato'!H373</f>
        <v>0</v>
      </c>
      <c r="AI374" s="177">
        <f>+AE374-'CE_Ministeriale comparato'!I373</f>
        <v>0</v>
      </c>
      <c r="AJ374" s="177">
        <f>+AF374-'CE_Ministeriale comparato'!J373</f>
        <v>0</v>
      </c>
      <c r="AK374" s="177">
        <f>+AG374-'CE_Ministeriale comparato'!K373</f>
        <v>0</v>
      </c>
      <c r="AL374" s="177">
        <f>+AH374-'CE_Ministeriale comparato'!L373</f>
        <v>0</v>
      </c>
    </row>
    <row r="375" spans="3:38" x14ac:dyDescent="0.25">
      <c r="C375" s="161">
        <v>0</v>
      </c>
      <c r="D375" s="20">
        <v>0</v>
      </c>
      <c r="E375" s="175">
        <f>+'CE-118'!C382</f>
        <v>0</v>
      </c>
      <c r="F375" s="175">
        <f>+'CE-118'!D382</f>
        <v>0</v>
      </c>
      <c r="G375" s="176">
        <f t="shared" si="10"/>
        <v>0</v>
      </c>
      <c r="H375" s="176">
        <f t="shared" si="11"/>
        <v>0</v>
      </c>
      <c r="S375" s="177">
        <f>+O375-'CE_Ministeriale comparato'!H373</f>
        <v>0</v>
      </c>
      <c r="T375" s="177">
        <f>+P375-'CE_Ministeriale comparato'!I373</f>
        <v>0</v>
      </c>
      <c r="U375" s="177">
        <f>+Q375-'CE_Ministeriale comparato'!J373</f>
        <v>0</v>
      </c>
      <c r="V375" s="177">
        <f>+R375-'CE_Ministeriale comparato'!K373</f>
        <v>0</v>
      </c>
      <c r="W375" s="177">
        <f>+S375-'CE_Ministeriale comparato'!L373</f>
        <v>0</v>
      </c>
      <c r="AH375" s="177">
        <f>+AD375-'CE_Ministeriale comparato'!H374</f>
        <v>0</v>
      </c>
      <c r="AI375" s="177">
        <f>+AE375-'CE_Ministeriale comparato'!I374</f>
        <v>0</v>
      </c>
      <c r="AJ375" s="177">
        <f>+AF375-'CE_Ministeriale comparato'!J374</f>
        <v>0</v>
      </c>
      <c r="AK375" s="177">
        <f>+AG375-'CE_Ministeriale comparato'!K374</f>
        <v>0</v>
      </c>
      <c r="AL375" s="177">
        <f>+AH375-'CE_Ministeriale comparato'!L374</f>
        <v>0</v>
      </c>
    </row>
    <row r="376" spans="3:38" x14ac:dyDescent="0.25">
      <c r="C376" s="161">
        <v>199062.8</v>
      </c>
      <c r="D376" s="20">
        <v>250911.39</v>
      </c>
      <c r="E376" s="175">
        <f>+'CE-118'!C383</f>
        <v>199062.8</v>
      </c>
      <c r="F376" s="175">
        <f>+'CE-118'!D383</f>
        <v>250911.39</v>
      </c>
      <c r="G376" s="176">
        <f t="shared" si="10"/>
        <v>0</v>
      </c>
      <c r="H376" s="176">
        <f t="shared" si="11"/>
        <v>0</v>
      </c>
      <c r="S376" s="177">
        <f>+O376-'CE_Ministeriale comparato'!H374</f>
        <v>0</v>
      </c>
      <c r="T376" s="177">
        <f>+P376-'CE_Ministeriale comparato'!I374</f>
        <v>0</v>
      </c>
      <c r="U376" s="177">
        <f>+Q376-'CE_Ministeriale comparato'!J374</f>
        <v>0</v>
      </c>
      <c r="V376" s="177">
        <f>+R376-'CE_Ministeriale comparato'!K374</f>
        <v>0</v>
      </c>
      <c r="W376" s="177">
        <f>+S376-'CE_Ministeriale comparato'!L374</f>
        <v>0</v>
      </c>
      <c r="AH376" s="177">
        <f>+AD376-'CE_Ministeriale comparato'!H375</f>
        <v>0</v>
      </c>
      <c r="AI376" s="177">
        <f>+AE376-'CE_Ministeriale comparato'!I375</f>
        <v>0</v>
      </c>
      <c r="AJ376" s="177">
        <f>+AF376-'CE_Ministeriale comparato'!J375</f>
        <v>0</v>
      </c>
      <c r="AK376" s="177">
        <f>+AG376-'CE_Ministeriale comparato'!K375</f>
        <v>0</v>
      </c>
      <c r="AL376" s="177">
        <f>+AH376-'CE_Ministeriale comparato'!L375</f>
        <v>0</v>
      </c>
    </row>
    <row r="377" spans="3:38" x14ac:dyDescent="0.25">
      <c r="C377" s="161">
        <v>26716.47</v>
      </c>
      <c r="D377" s="20">
        <v>23129</v>
      </c>
      <c r="E377" s="175">
        <f>+'CE-118'!C384</f>
        <v>26716.47</v>
      </c>
      <c r="F377" s="175">
        <f>+'CE-118'!D384</f>
        <v>23129</v>
      </c>
      <c r="G377" s="176">
        <f t="shared" si="10"/>
        <v>0</v>
      </c>
      <c r="H377" s="176">
        <f t="shared" si="11"/>
        <v>0</v>
      </c>
      <c r="S377" s="177">
        <f>+O377-'CE_Ministeriale comparato'!H375</f>
        <v>0</v>
      </c>
      <c r="T377" s="177">
        <f>+P377-'CE_Ministeriale comparato'!I375</f>
        <v>0</v>
      </c>
      <c r="U377" s="177">
        <f>+Q377-'CE_Ministeriale comparato'!J375</f>
        <v>0</v>
      </c>
      <c r="V377" s="177">
        <f>+R377-'CE_Ministeriale comparato'!K375</f>
        <v>0</v>
      </c>
      <c r="W377" s="177">
        <f>+S377-'CE_Ministeriale comparato'!L375</f>
        <v>0</v>
      </c>
      <c r="AH377" s="177">
        <f>+AD377-'CE_Ministeriale comparato'!H376</f>
        <v>0</v>
      </c>
      <c r="AI377" s="177">
        <f>+AE377-'CE_Ministeriale comparato'!I376</f>
        <v>0</v>
      </c>
      <c r="AJ377" s="177">
        <f>+AF377-'CE_Ministeriale comparato'!J376</f>
        <v>0</v>
      </c>
      <c r="AK377" s="177">
        <f>+AG377-'CE_Ministeriale comparato'!K376</f>
        <v>0</v>
      </c>
      <c r="AL377" s="177">
        <f>+AH377-'CE_Ministeriale comparato'!L376</f>
        <v>0</v>
      </c>
    </row>
    <row r="378" spans="3:38" x14ac:dyDescent="0.25">
      <c r="C378" s="161">
        <v>172346.33</v>
      </c>
      <c r="D378" s="20">
        <v>227782.39</v>
      </c>
      <c r="E378" s="175">
        <f>+'CE-118'!C385</f>
        <v>172346.33</v>
      </c>
      <c r="F378" s="175">
        <f>+'CE-118'!D385</f>
        <v>227782.39</v>
      </c>
      <c r="G378" s="176">
        <f t="shared" si="10"/>
        <v>0</v>
      </c>
      <c r="H378" s="176">
        <f t="shared" si="11"/>
        <v>0</v>
      </c>
      <c r="S378" s="177">
        <f>+O378-'CE_Ministeriale comparato'!H376</f>
        <v>0</v>
      </c>
      <c r="T378" s="177">
        <f>+P378-'CE_Ministeriale comparato'!I376</f>
        <v>0</v>
      </c>
      <c r="U378" s="177">
        <f>+Q378-'CE_Ministeriale comparato'!J376</f>
        <v>0</v>
      </c>
      <c r="V378" s="177">
        <f>+R378-'CE_Ministeriale comparato'!K376</f>
        <v>0</v>
      </c>
      <c r="W378" s="177">
        <f>+S378-'CE_Ministeriale comparato'!L376</f>
        <v>0</v>
      </c>
      <c r="AH378" s="177">
        <f>+AD378-'CE_Ministeriale comparato'!H377</f>
        <v>0</v>
      </c>
      <c r="AI378" s="177">
        <f>+AE378-'CE_Ministeriale comparato'!I377</f>
        <v>0</v>
      </c>
      <c r="AJ378" s="177">
        <f>+AF378-'CE_Ministeriale comparato'!J377</f>
        <v>0</v>
      </c>
      <c r="AK378" s="177">
        <f>+AG378-'CE_Ministeriale comparato'!K377</f>
        <v>0</v>
      </c>
      <c r="AL378" s="177">
        <f>+AH378-'CE_Ministeriale comparato'!L377</f>
        <v>0</v>
      </c>
    </row>
    <row r="379" spans="3:38" x14ac:dyDescent="0.25">
      <c r="C379" s="161">
        <v>10152586.199999999</v>
      </c>
      <c r="D379" s="20">
        <v>9495990.9700000007</v>
      </c>
      <c r="E379" s="175">
        <f>+'CE-118'!C386</f>
        <v>10152586.199999999</v>
      </c>
      <c r="F379" s="175">
        <f>+'CE-118'!D386</f>
        <v>9495990.9700000007</v>
      </c>
      <c r="G379" s="176">
        <f t="shared" si="10"/>
        <v>0</v>
      </c>
      <c r="H379" s="176">
        <f t="shared" si="11"/>
        <v>0</v>
      </c>
      <c r="S379" s="177">
        <f>+O379-'CE_Ministeriale comparato'!H377</f>
        <v>0</v>
      </c>
      <c r="T379" s="177">
        <f>+P379-'CE_Ministeriale comparato'!I377</f>
        <v>0</v>
      </c>
      <c r="U379" s="177">
        <f>+Q379-'CE_Ministeriale comparato'!J377</f>
        <v>0</v>
      </c>
      <c r="V379" s="177">
        <f>+R379-'CE_Ministeriale comparato'!K377</f>
        <v>0</v>
      </c>
      <c r="W379" s="177">
        <f>+S379-'CE_Ministeriale comparato'!L377</f>
        <v>0</v>
      </c>
      <c r="AH379" s="177">
        <f>+AD379-'CE_Ministeriale comparato'!H378</f>
        <v>0</v>
      </c>
      <c r="AI379" s="177">
        <f>+AE379-'CE_Ministeriale comparato'!I378</f>
        <v>0</v>
      </c>
      <c r="AJ379" s="177">
        <f>+AF379-'CE_Ministeriale comparato'!J378</f>
        <v>0</v>
      </c>
      <c r="AK379" s="177">
        <f>+AG379-'CE_Ministeriale comparato'!K378</f>
        <v>0</v>
      </c>
      <c r="AL379" s="177">
        <f>+AH379-'CE_Ministeriale comparato'!L378</f>
        <v>0</v>
      </c>
    </row>
    <row r="380" spans="3:38" x14ac:dyDescent="0.25">
      <c r="C380" s="161">
        <v>2612521.98</v>
      </c>
      <c r="D380" s="20">
        <v>2687505.07</v>
      </c>
      <c r="E380" s="175">
        <f>+'CE-118'!C387</f>
        <v>2612521.98</v>
      </c>
      <c r="F380" s="175">
        <f>+'CE-118'!D387</f>
        <v>2687505.07</v>
      </c>
      <c r="G380" s="176">
        <f t="shared" si="10"/>
        <v>0</v>
      </c>
      <c r="H380" s="176">
        <f t="shared" si="11"/>
        <v>0</v>
      </c>
      <c r="S380" s="177">
        <f>+O380-'CE_Ministeriale comparato'!H378</f>
        <v>0</v>
      </c>
      <c r="T380" s="177">
        <f>+P380-'CE_Ministeriale comparato'!I378</f>
        <v>0</v>
      </c>
      <c r="U380" s="177">
        <f>+Q380-'CE_Ministeriale comparato'!J378</f>
        <v>0</v>
      </c>
      <c r="V380" s="177">
        <f>+R380-'CE_Ministeriale comparato'!K378</f>
        <v>0</v>
      </c>
      <c r="W380" s="177">
        <f>+S380-'CE_Ministeriale comparato'!L378</f>
        <v>0</v>
      </c>
      <c r="AH380" s="177">
        <f>+AD380-'CE_Ministeriale comparato'!H379</f>
        <v>0</v>
      </c>
      <c r="AI380" s="177">
        <f>+AE380-'CE_Ministeriale comparato'!I379</f>
        <v>0</v>
      </c>
      <c r="AJ380" s="177">
        <f>+AF380-'CE_Ministeriale comparato'!J379</f>
        <v>0</v>
      </c>
      <c r="AK380" s="177">
        <f>+AG380-'CE_Ministeriale comparato'!K379</f>
        <v>0</v>
      </c>
      <c r="AL380" s="177">
        <f>+AH380-'CE_Ministeriale comparato'!L379</f>
        <v>0</v>
      </c>
    </row>
    <row r="381" spans="3:38" x14ac:dyDescent="0.25">
      <c r="C381" s="161">
        <v>11056.96</v>
      </c>
      <c r="D381" s="20">
        <v>25372</v>
      </c>
      <c r="E381" s="175">
        <f>+'CE-118'!C388</f>
        <v>11056.96</v>
      </c>
      <c r="F381" s="175">
        <f>+'CE-118'!D388</f>
        <v>25372</v>
      </c>
      <c r="G381" s="176">
        <f t="shared" si="10"/>
        <v>0</v>
      </c>
      <c r="H381" s="176">
        <f t="shared" si="11"/>
        <v>0</v>
      </c>
      <c r="S381" s="177">
        <f>+O381-'CE_Ministeriale comparato'!H379</f>
        <v>0</v>
      </c>
      <c r="T381" s="177">
        <f>+P381-'CE_Ministeriale comparato'!I379</f>
        <v>0</v>
      </c>
      <c r="U381" s="177">
        <f>+Q381-'CE_Ministeriale comparato'!J379</f>
        <v>0</v>
      </c>
      <c r="V381" s="177">
        <f>+R381-'CE_Ministeriale comparato'!K379</f>
        <v>0</v>
      </c>
      <c r="W381" s="177">
        <f>+S381-'CE_Ministeriale comparato'!L379</f>
        <v>0</v>
      </c>
      <c r="AH381" s="177">
        <f>+AD381-'CE_Ministeriale comparato'!H380</f>
        <v>0</v>
      </c>
      <c r="AI381" s="177">
        <f>+AE381-'CE_Ministeriale comparato'!I380</f>
        <v>0</v>
      </c>
      <c r="AJ381" s="177">
        <f>+AF381-'CE_Ministeriale comparato'!J380</f>
        <v>0</v>
      </c>
      <c r="AK381" s="177">
        <f>+AG381-'CE_Ministeriale comparato'!K380</f>
        <v>0</v>
      </c>
      <c r="AL381" s="177">
        <f>+AH381-'CE_Ministeriale comparato'!L380</f>
        <v>0</v>
      </c>
    </row>
    <row r="382" spans="3:38" x14ac:dyDescent="0.25">
      <c r="C382" s="161">
        <v>7231463.8700000001</v>
      </c>
      <c r="D382" s="20">
        <v>6436353.1200000001</v>
      </c>
      <c r="E382" s="175">
        <f>+'CE-118'!C389</f>
        <v>7231463.8700000001</v>
      </c>
      <c r="F382" s="175">
        <f>+'CE-118'!D389</f>
        <v>6436353.1200000001</v>
      </c>
      <c r="G382" s="176">
        <f t="shared" si="10"/>
        <v>0</v>
      </c>
      <c r="H382" s="176">
        <f t="shared" si="11"/>
        <v>0</v>
      </c>
      <c r="S382" s="177">
        <f>+O382-'CE_Ministeriale comparato'!H380</f>
        <v>0</v>
      </c>
      <c r="T382" s="177">
        <f>+P382-'CE_Ministeriale comparato'!I380</f>
        <v>0</v>
      </c>
      <c r="U382" s="177">
        <f>+Q382-'CE_Ministeriale comparato'!J380</f>
        <v>0</v>
      </c>
      <c r="V382" s="177">
        <f>+R382-'CE_Ministeriale comparato'!K380</f>
        <v>0</v>
      </c>
      <c r="W382" s="177">
        <f>+S382-'CE_Ministeriale comparato'!L380</f>
        <v>0</v>
      </c>
      <c r="AH382" s="177">
        <f>+AD382-'CE_Ministeriale comparato'!H381</f>
        <v>0</v>
      </c>
      <c r="AI382" s="177">
        <f>+AE382-'CE_Ministeriale comparato'!I381</f>
        <v>0</v>
      </c>
      <c r="AJ382" s="177">
        <f>+AF382-'CE_Ministeriale comparato'!J381</f>
        <v>0</v>
      </c>
      <c r="AK382" s="177">
        <f>+AG382-'CE_Ministeriale comparato'!K381</f>
        <v>0</v>
      </c>
      <c r="AL382" s="177">
        <f>+AH382-'CE_Ministeriale comparato'!L381</f>
        <v>0</v>
      </c>
    </row>
    <row r="383" spans="3:38" x14ac:dyDescent="0.25">
      <c r="C383" s="161">
        <v>41934.71</v>
      </c>
      <c r="D383" s="20">
        <v>59907.62</v>
      </c>
      <c r="E383" s="175">
        <f>+'CE-118'!C390</f>
        <v>41934.71</v>
      </c>
      <c r="F383" s="175">
        <f>+'CE-118'!D390</f>
        <v>59907.62</v>
      </c>
      <c r="G383" s="176">
        <f t="shared" si="10"/>
        <v>0</v>
      </c>
      <c r="H383" s="176">
        <f t="shared" si="11"/>
        <v>0</v>
      </c>
      <c r="S383" s="177">
        <f>+O383-'CE_Ministeriale comparato'!H381</f>
        <v>0</v>
      </c>
      <c r="T383" s="177">
        <f>+P383-'CE_Ministeriale comparato'!I381</f>
        <v>0</v>
      </c>
      <c r="U383" s="177">
        <f>+Q383-'CE_Ministeriale comparato'!J381</f>
        <v>0</v>
      </c>
      <c r="V383" s="177">
        <f>+R383-'CE_Ministeriale comparato'!K381</f>
        <v>0</v>
      </c>
      <c r="W383" s="177">
        <f>+S383-'CE_Ministeriale comparato'!L381</f>
        <v>0</v>
      </c>
      <c r="AH383" s="177">
        <f>+AD383-'CE_Ministeriale comparato'!H382</f>
        <v>0</v>
      </c>
      <c r="AI383" s="177">
        <f>+AE383-'CE_Ministeriale comparato'!I382</f>
        <v>0</v>
      </c>
      <c r="AJ383" s="177">
        <f>+AF383-'CE_Ministeriale comparato'!J382</f>
        <v>0</v>
      </c>
      <c r="AK383" s="177">
        <f>+AG383-'CE_Ministeriale comparato'!K382</f>
        <v>0</v>
      </c>
      <c r="AL383" s="177">
        <f>+AH383-'CE_Ministeriale comparato'!L382</f>
        <v>0</v>
      </c>
    </row>
    <row r="384" spans="3:38" x14ac:dyDescent="0.25">
      <c r="C384" s="161">
        <v>187348.18</v>
      </c>
      <c r="D384" s="20">
        <v>221145.12</v>
      </c>
      <c r="E384" s="175">
        <f>+'CE-118'!C391</f>
        <v>187348.18</v>
      </c>
      <c r="F384" s="175">
        <f>+'CE-118'!D391</f>
        <v>221145.12</v>
      </c>
      <c r="G384" s="176">
        <f t="shared" si="10"/>
        <v>0</v>
      </c>
      <c r="H384" s="176">
        <f t="shared" si="11"/>
        <v>0</v>
      </c>
      <c r="S384" s="177">
        <f>+O384-'CE_Ministeriale comparato'!H382</f>
        <v>0</v>
      </c>
      <c r="T384" s="177">
        <f>+P384-'CE_Ministeriale comparato'!I382</f>
        <v>0</v>
      </c>
      <c r="U384" s="177">
        <f>+Q384-'CE_Ministeriale comparato'!J382</f>
        <v>0</v>
      </c>
      <c r="V384" s="177">
        <f>+R384-'CE_Ministeriale comparato'!K382</f>
        <v>0</v>
      </c>
      <c r="W384" s="177">
        <f>+S384-'CE_Ministeriale comparato'!L382</f>
        <v>0</v>
      </c>
      <c r="AH384" s="177">
        <f>+AD384-'CE_Ministeriale comparato'!H383</f>
        <v>0</v>
      </c>
      <c r="AI384" s="177">
        <f>+AE384-'CE_Ministeriale comparato'!I383</f>
        <v>0</v>
      </c>
      <c r="AJ384" s="177">
        <f>+AF384-'CE_Ministeriale comparato'!J383</f>
        <v>0</v>
      </c>
      <c r="AK384" s="177">
        <f>+AG384-'CE_Ministeriale comparato'!K383</f>
        <v>0</v>
      </c>
      <c r="AL384" s="177">
        <f>+AH384-'CE_Ministeriale comparato'!L383</f>
        <v>0</v>
      </c>
    </row>
    <row r="385" spans="3:38" x14ac:dyDescent="0.25">
      <c r="C385" s="161">
        <v>68260.5</v>
      </c>
      <c r="D385" s="20">
        <v>65708.039999999994</v>
      </c>
      <c r="E385" s="175">
        <f>+'CE-118'!C392</f>
        <v>68260.5</v>
      </c>
      <c r="F385" s="175">
        <f>+'CE-118'!D392</f>
        <v>65708.039999999994</v>
      </c>
      <c r="G385" s="176">
        <f t="shared" si="10"/>
        <v>0</v>
      </c>
      <c r="H385" s="176">
        <f t="shared" si="11"/>
        <v>0</v>
      </c>
      <c r="S385" s="177">
        <f>+O385-'CE_Ministeriale comparato'!H383</f>
        <v>0</v>
      </c>
      <c r="T385" s="177">
        <f>+P385-'CE_Ministeriale comparato'!I383</f>
        <v>0</v>
      </c>
      <c r="U385" s="177">
        <f>+Q385-'CE_Ministeriale comparato'!J383</f>
        <v>0</v>
      </c>
      <c r="V385" s="177">
        <f>+R385-'CE_Ministeriale comparato'!K383</f>
        <v>0</v>
      </c>
      <c r="W385" s="177">
        <f>+S385-'CE_Ministeriale comparato'!L383</f>
        <v>0</v>
      </c>
      <c r="AH385" s="177">
        <f>+AD385-'CE_Ministeriale comparato'!H384</f>
        <v>0</v>
      </c>
      <c r="AI385" s="177">
        <f>+AE385-'CE_Ministeriale comparato'!I384</f>
        <v>0</v>
      </c>
      <c r="AJ385" s="177">
        <f>+AF385-'CE_Ministeriale comparato'!J384</f>
        <v>0</v>
      </c>
      <c r="AK385" s="177">
        <f>+AG385-'CE_Ministeriale comparato'!K384</f>
        <v>0</v>
      </c>
      <c r="AL385" s="177">
        <f>+AH385-'CE_Ministeriale comparato'!L384</f>
        <v>0</v>
      </c>
    </row>
    <row r="386" spans="3:38" x14ac:dyDescent="0.25">
      <c r="C386" s="161">
        <v>0</v>
      </c>
      <c r="D386" s="20">
        <v>0</v>
      </c>
      <c r="E386" s="175">
        <f>+'CE-118'!C393</f>
        <v>0</v>
      </c>
      <c r="F386" s="175">
        <f>+'CE-118'!D393</f>
        <v>0</v>
      </c>
      <c r="G386" s="176">
        <f t="shared" si="10"/>
        <v>0</v>
      </c>
      <c r="H386" s="176">
        <f t="shared" si="11"/>
        <v>0</v>
      </c>
      <c r="S386" s="177">
        <f>+O386-'CE_Ministeriale comparato'!H384</f>
        <v>0</v>
      </c>
      <c r="T386" s="177">
        <f>+P386-'CE_Ministeriale comparato'!I384</f>
        <v>0</v>
      </c>
      <c r="U386" s="177">
        <f>+Q386-'CE_Ministeriale comparato'!J384</f>
        <v>0</v>
      </c>
      <c r="V386" s="177">
        <f>+R386-'CE_Ministeriale comparato'!K384</f>
        <v>0</v>
      </c>
      <c r="W386" s="177">
        <f>+S386-'CE_Ministeriale comparato'!L384</f>
        <v>0</v>
      </c>
      <c r="AH386" s="177">
        <f>+AD386-'CE_Ministeriale comparato'!H385</f>
        <v>0</v>
      </c>
      <c r="AI386" s="177">
        <f>+AE386-'CE_Ministeriale comparato'!I385</f>
        <v>0</v>
      </c>
      <c r="AJ386" s="177">
        <f>+AF386-'CE_Ministeriale comparato'!J385</f>
        <v>0</v>
      </c>
      <c r="AK386" s="177">
        <f>+AG386-'CE_Ministeriale comparato'!K385</f>
        <v>0</v>
      </c>
      <c r="AL386" s="177">
        <f>+AH386-'CE_Ministeriale comparato'!L385</f>
        <v>0</v>
      </c>
    </row>
    <row r="387" spans="3:38" x14ac:dyDescent="0.25">
      <c r="C387" s="161">
        <v>1955151.6900000002</v>
      </c>
      <c r="D387" s="20">
        <v>2599353.54</v>
      </c>
      <c r="E387" s="175">
        <f>+'CE-118'!C394</f>
        <v>1955151.6900000002</v>
      </c>
      <c r="F387" s="175">
        <f>+'CE-118'!D394</f>
        <v>2599353.54</v>
      </c>
      <c r="G387" s="176">
        <f t="shared" si="10"/>
        <v>0</v>
      </c>
      <c r="H387" s="176">
        <f t="shared" si="11"/>
        <v>0</v>
      </c>
      <c r="S387" s="177">
        <f>+O387-'CE_Ministeriale comparato'!H385</f>
        <v>0</v>
      </c>
      <c r="T387" s="177">
        <f>+P387-'CE_Ministeriale comparato'!I385</f>
        <v>0</v>
      </c>
      <c r="U387" s="177">
        <f>+Q387-'CE_Ministeriale comparato'!J385</f>
        <v>0</v>
      </c>
      <c r="V387" s="177">
        <f>+R387-'CE_Ministeriale comparato'!K385</f>
        <v>0</v>
      </c>
      <c r="W387" s="177">
        <f>+S387-'CE_Ministeriale comparato'!L385</f>
        <v>0</v>
      </c>
      <c r="AH387" s="177">
        <f>+AD387-'CE_Ministeriale comparato'!H386</f>
        <v>0</v>
      </c>
      <c r="AI387" s="177">
        <f>+AE387-'CE_Ministeriale comparato'!I386</f>
        <v>0</v>
      </c>
      <c r="AJ387" s="177">
        <f>+AF387-'CE_Ministeriale comparato'!J386</f>
        <v>0</v>
      </c>
      <c r="AK387" s="177">
        <f>+AG387-'CE_Ministeriale comparato'!K386</f>
        <v>0</v>
      </c>
      <c r="AL387" s="177">
        <f>+AH387-'CE_Ministeriale comparato'!L386</f>
        <v>0</v>
      </c>
    </row>
    <row r="388" spans="3:38" x14ac:dyDescent="0.25">
      <c r="C388" s="161">
        <v>78889.31</v>
      </c>
      <c r="D388" s="20">
        <v>82599.38</v>
      </c>
      <c r="E388" s="175">
        <f>+'CE-118'!C395</f>
        <v>78889.31</v>
      </c>
      <c r="F388" s="175">
        <f>+'CE-118'!D395</f>
        <v>82599.38</v>
      </c>
      <c r="G388" s="176">
        <f t="shared" ref="G388:G451" si="12">+E388-C388</f>
        <v>0</v>
      </c>
      <c r="H388" s="176">
        <f t="shared" ref="H388:H451" si="13">+F388-D388</f>
        <v>0</v>
      </c>
      <c r="S388" s="177">
        <f>+O388-'CE_Ministeriale comparato'!H386</f>
        <v>0</v>
      </c>
      <c r="T388" s="177">
        <f>+P388-'CE_Ministeriale comparato'!I386</f>
        <v>0</v>
      </c>
      <c r="U388" s="177">
        <f>+Q388-'CE_Ministeriale comparato'!J386</f>
        <v>0</v>
      </c>
      <c r="V388" s="177">
        <f>+R388-'CE_Ministeriale comparato'!K386</f>
        <v>0</v>
      </c>
      <c r="W388" s="177">
        <f>+S388-'CE_Ministeriale comparato'!L386</f>
        <v>0</v>
      </c>
      <c r="AH388" s="177">
        <f>+AD388-'CE_Ministeriale comparato'!H387</f>
        <v>0</v>
      </c>
      <c r="AI388" s="177">
        <f>+AE388-'CE_Ministeriale comparato'!I387</f>
        <v>0</v>
      </c>
      <c r="AJ388" s="177">
        <f>+AF388-'CE_Ministeriale comparato'!J387</f>
        <v>0</v>
      </c>
      <c r="AK388" s="177">
        <f>+AG388-'CE_Ministeriale comparato'!K387</f>
        <v>0</v>
      </c>
      <c r="AL388" s="177">
        <f>+AH388-'CE_Ministeriale comparato'!L387</f>
        <v>0</v>
      </c>
    </row>
    <row r="389" spans="3:38" x14ac:dyDescent="0.25">
      <c r="C389" s="161">
        <v>1876262.3800000001</v>
      </c>
      <c r="D389" s="20">
        <v>2516754.16</v>
      </c>
      <c r="E389" s="175">
        <f>+'CE-118'!C396</f>
        <v>1876262.3800000001</v>
      </c>
      <c r="F389" s="175">
        <f>+'CE-118'!D396</f>
        <v>2516754.16</v>
      </c>
      <c r="G389" s="176">
        <f t="shared" si="12"/>
        <v>0</v>
      </c>
      <c r="H389" s="176">
        <f t="shared" si="13"/>
        <v>0</v>
      </c>
      <c r="S389" s="177">
        <f>+O389-'CE_Ministeriale comparato'!H387</f>
        <v>0</v>
      </c>
      <c r="T389" s="177">
        <f>+P389-'CE_Ministeriale comparato'!I387</f>
        <v>0</v>
      </c>
      <c r="U389" s="177">
        <f>+Q389-'CE_Ministeriale comparato'!J387</f>
        <v>0</v>
      </c>
      <c r="V389" s="177">
        <f>+R389-'CE_Ministeriale comparato'!K387</f>
        <v>0</v>
      </c>
      <c r="W389" s="177">
        <f>+S389-'CE_Ministeriale comparato'!L387</f>
        <v>0</v>
      </c>
      <c r="AH389" s="177">
        <f>+AD389-'CE_Ministeriale comparato'!H388</f>
        <v>0</v>
      </c>
      <c r="AI389" s="177">
        <f>+AE389-'CE_Ministeriale comparato'!I388</f>
        <v>0</v>
      </c>
      <c r="AJ389" s="177">
        <f>+AF389-'CE_Ministeriale comparato'!J388</f>
        <v>0</v>
      </c>
      <c r="AK389" s="177">
        <f>+AG389-'CE_Ministeriale comparato'!K388</f>
        <v>0</v>
      </c>
      <c r="AL389" s="177">
        <f>+AH389-'CE_Ministeriale comparato'!L388</f>
        <v>0</v>
      </c>
    </row>
    <row r="390" spans="3:38" x14ac:dyDescent="0.25">
      <c r="C390" s="161">
        <v>1515077.58</v>
      </c>
      <c r="D390" s="20">
        <v>2320680.77</v>
      </c>
      <c r="E390" s="175">
        <f>+'CE-118'!C397</f>
        <v>1515077.58</v>
      </c>
      <c r="F390" s="175">
        <f>+'CE-118'!D397</f>
        <v>2320680.77</v>
      </c>
      <c r="G390" s="176">
        <f t="shared" si="12"/>
        <v>0</v>
      </c>
      <c r="H390" s="176">
        <f t="shared" si="13"/>
        <v>0</v>
      </c>
      <c r="S390" s="177">
        <f>+O390-'CE_Ministeriale comparato'!H388</f>
        <v>0</v>
      </c>
      <c r="T390" s="177">
        <f>+P390-'CE_Ministeriale comparato'!I388</f>
        <v>0</v>
      </c>
      <c r="U390" s="177">
        <f>+Q390-'CE_Ministeriale comparato'!J388</f>
        <v>0</v>
      </c>
      <c r="V390" s="177">
        <f>+R390-'CE_Ministeriale comparato'!K388</f>
        <v>0</v>
      </c>
      <c r="W390" s="177">
        <f>+S390-'CE_Ministeriale comparato'!L388</f>
        <v>0</v>
      </c>
      <c r="AH390" s="177">
        <f>+AD390-'CE_Ministeriale comparato'!H389</f>
        <v>0</v>
      </c>
      <c r="AI390" s="177">
        <f>+AE390-'CE_Ministeriale comparato'!I389</f>
        <v>0</v>
      </c>
      <c r="AJ390" s="177">
        <f>+AF390-'CE_Ministeriale comparato'!J389</f>
        <v>0</v>
      </c>
      <c r="AK390" s="177">
        <f>+AG390-'CE_Ministeriale comparato'!K389</f>
        <v>0</v>
      </c>
      <c r="AL390" s="177">
        <f>+AH390-'CE_Ministeriale comparato'!L389</f>
        <v>0</v>
      </c>
    </row>
    <row r="391" spans="3:38" x14ac:dyDescent="0.25">
      <c r="C391" s="161">
        <v>361184.8</v>
      </c>
      <c r="D391" s="20">
        <v>196073.39</v>
      </c>
      <c r="E391" s="175">
        <f>+'CE-118'!C398</f>
        <v>361184.8</v>
      </c>
      <c r="F391" s="175">
        <f>+'CE-118'!D398</f>
        <v>196073.39</v>
      </c>
      <c r="G391" s="176">
        <f t="shared" si="12"/>
        <v>0</v>
      </c>
      <c r="H391" s="176">
        <f t="shared" si="13"/>
        <v>0</v>
      </c>
      <c r="S391" s="177">
        <f>+O391-'CE_Ministeriale comparato'!H389</f>
        <v>0</v>
      </c>
      <c r="T391" s="177">
        <f>+P391-'CE_Ministeriale comparato'!I389</f>
        <v>0</v>
      </c>
      <c r="U391" s="177">
        <f>+Q391-'CE_Ministeriale comparato'!J389</f>
        <v>0</v>
      </c>
      <c r="V391" s="177">
        <f>+R391-'CE_Ministeriale comparato'!K389</f>
        <v>0</v>
      </c>
      <c r="W391" s="177">
        <f>+S391-'CE_Ministeriale comparato'!L389</f>
        <v>0</v>
      </c>
      <c r="AH391" s="177">
        <f>+AD391-'CE_Ministeriale comparato'!H390</f>
        <v>0</v>
      </c>
      <c r="AI391" s="177">
        <f>+AE391-'CE_Ministeriale comparato'!I390</f>
        <v>0</v>
      </c>
      <c r="AJ391" s="177">
        <f>+AF391-'CE_Ministeriale comparato'!J390</f>
        <v>0</v>
      </c>
      <c r="AK391" s="177">
        <f>+AG391-'CE_Ministeriale comparato'!K390</f>
        <v>0</v>
      </c>
      <c r="AL391" s="177">
        <f>+AH391-'CE_Ministeriale comparato'!L390</f>
        <v>0</v>
      </c>
    </row>
    <row r="392" spans="3:38" x14ac:dyDescent="0.25">
      <c r="C392" s="161">
        <v>0</v>
      </c>
      <c r="D392" s="20">
        <v>0</v>
      </c>
      <c r="E392" s="175">
        <f>+'CE-118'!C399</f>
        <v>0</v>
      </c>
      <c r="F392" s="175">
        <f>+'CE-118'!D399</f>
        <v>0</v>
      </c>
      <c r="G392" s="176">
        <f t="shared" si="12"/>
        <v>0</v>
      </c>
      <c r="H392" s="176">
        <f t="shared" si="13"/>
        <v>0</v>
      </c>
      <c r="S392" s="177">
        <f>+O392-'CE_Ministeriale comparato'!H390</f>
        <v>0</v>
      </c>
      <c r="T392" s="177">
        <f>+P392-'CE_Ministeriale comparato'!I390</f>
        <v>0</v>
      </c>
      <c r="U392" s="177">
        <f>+Q392-'CE_Ministeriale comparato'!J390</f>
        <v>0</v>
      </c>
      <c r="V392" s="177">
        <f>+R392-'CE_Ministeriale comparato'!K390</f>
        <v>0</v>
      </c>
      <c r="W392" s="177">
        <f>+S392-'CE_Ministeriale comparato'!L390</f>
        <v>0</v>
      </c>
      <c r="AH392" s="177">
        <f>+AD392-'CE_Ministeriale comparato'!H391</f>
        <v>0</v>
      </c>
      <c r="AI392" s="177">
        <f>+AE392-'CE_Ministeriale comparato'!I391</f>
        <v>0</v>
      </c>
      <c r="AJ392" s="177">
        <f>+AF392-'CE_Ministeriale comparato'!J391</f>
        <v>0</v>
      </c>
      <c r="AK392" s="177">
        <f>+AG392-'CE_Ministeriale comparato'!K391</f>
        <v>0</v>
      </c>
      <c r="AL392" s="177">
        <f>+AH392-'CE_Ministeriale comparato'!L391</f>
        <v>0</v>
      </c>
    </row>
    <row r="393" spans="3:38" x14ac:dyDescent="0.25">
      <c r="C393" s="161">
        <v>0</v>
      </c>
      <c r="D393" s="20">
        <v>0</v>
      </c>
      <c r="E393" s="175">
        <f>+'CE-118'!C400</f>
        <v>0</v>
      </c>
      <c r="F393" s="175">
        <f>+'CE-118'!D400</f>
        <v>0</v>
      </c>
      <c r="G393" s="176">
        <f t="shared" si="12"/>
        <v>0</v>
      </c>
      <c r="H393" s="176">
        <f t="shared" si="13"/>
        <v>0</v>
      </c>
      <c r="S393" s="177">
        <f>+O393-'CE_Ministeriale comparato'!H391</f>
        <v>0</v>
      </c>
      <c r="T393" s="177">
        <f>+P393-'CE_Ministeriale comparato'!I391</f>
        <v>0</v>
      </c>
      <c r="U393" s="177">
        <f>+Q393-'CE_Ministeriale comparato'!J391</f>
        <v>0</v>
      </c>
      <c r="V393" s="177">
        <f>+R393-'CE_Ministeriale comparato'!K391</f>
        <v>0</v>
      </c>
      <c r="W393" s="177">
        <f>+S393-'CE_Ministeriale comparato'!L391</f>
        <v>0</v>
      </c>
      <c r="AH393" s="177">
        <f>+AD393-'CE_Ministeriale comparato'!H392</f>
        <v>0</v>
      </c>
      <c r="AI393" s="177">
        <f>+AE393-'CE_Ministeriale comparato'!I392</f>
        <v>0</v>
      </c>
      <c r="AJ393" s="177">
        <f>+AF393-'CE_Ministeriale comparato'!J392</f>
        <v>0</v>
      </c>
      <c r="AK393" s="177">
        <f>+AG393-'CE_Ministeriale comparato'!K392</f>
        <v>0</v>
      </c>
      <c r="AL393" s="177">
        <f>+AH393-'CE_Ministeriale comparato'!L392</f>
        <v>0</v>
      </c>
    </row>
    <row r="394" spans="3:38" x14ac:dyDescent="0.25">
      <c r="C394" s="161">
        <v>0</v>
      </c>
      <c r="D394" s="20">
        <v>0</v>
      </c>
      <c r="E394" s="175">
        <f>+'CE-118'!C401</f>
        <v>0</v>
      </c>
      <c r="F394" s="175">
        <f>+'CE-118'!D401</f>
        <v>0</v>
      </c>
      <c r="G394" s="176">
        <f t="shared" si="12"/>
        <v>0</v>
      </c>
      <c r="H394" s="176">
        <f t="shared" si="13"/>
        <v>0</v>
      </c>
      <c r="S394" s="177">
        <f>+O394-'CE_Ministeriale comparato'!H392</f>
        <v>0</v>
      </c>
      <c r="T394" s="177">
        <f>+P394-'CE_Ministeriale comparato'!I392</f>
        <v>0</v>
      </c>
      <c r="U394" s="177">
        <f>+Q394-'CE_Ministeriale comparato'!J392</f>
        <v>0</v>
      </c>
      <c r="V394" s="177">
        <f>+R394-'CE_Ministeriale comparato'!K392</f>
        <v>0</v>
      </c>
      <c r="W394" s="177">
        <f>+S394-'CE_Ministeriale comparato'!L392</f>
        <v>0</v>
      </c>
      <c r="AH394" s="177">
        <f>+AD394-'CE_Ministeriale comparato'!H393</f>
        <v>0</v>
      </c>
      <c r="AI394" s="177">
        <f>+AE394-'CE_Ministeriale comparato'!I393</f>
        <v>0</v>
      </c>
      <c r="AJ394" s="177">
        <f>+AF394-'CE_Ministeriale comparato'!J393</f>
        <v>0</v>
      </c>
      <c r="AK394" s="177">
        <f>+AG394-'CE_Ministeriale comparato'!K393</f>
        <v>0</v>
      </c>
      <c r="AL394" s="177">
        <f>+AH394-'CE_Ministeriale comparato'!L393</f>
        <v>0</v>
      </c>
    </row>
    <row r="395" spans="3:38" x14ac:dyDescent="0.25">
      <c r="C395" s="161">
        <v>0</v>
      </c>
      <c r="D395" s="20">
        <v>0</v>
      </c>
      <c r="E395" s="175">
        <f>+'CE-118'!C402</f>
        <v>0</v>
      </c>
      <c r="F395" s="175">
        <f>+'CE-118'!D402</f>
        <v>0</v>
      </c>
      <c r="G395" s="176">
        <f t="shared" si="12"/>
        <v>0</v>
      </c>
      <c r="H395" s="176">
        <f t="shared" si="13"/>
        <v>0</v>
      </c>
      <c r="S395" s="177">
        <f>+O395-'CE_Ministeriale comparato'!H393</f>
        <v>0</v>
      </c>
      <c r="T395" s="177">
        <f>+P395-'CE_Ministeriale comparato'!I393</f>
        <v>0</v>
      </c>
      <c r="U395" s="177">
        <f>+Q395-'CE_Ministeriale comparato'!J393</f>
        <v>0</v>
      </c>
      <c r="V395" s="177">
        <f>+R395-'CE_Ministeriale comparato'!K393</f>
        <v>0</v>
      </c>
      <c r="W395" s="177">
        <f>+S395-'CE_Ministeriale comparato'!L393</f>
        <v>0</v>
      </c>
      <c r="AH395" s="177">
        <f>+AD395-'CE_Ministeriale comparato'!H394</f>
        <v>0</v>
      </c>
      <c r="AI395" s="177">
        <f>+AE395-'CE_Ministeriale comparato'!I394</f>
        <v>0</v>
      </c>
      <c r="AJ395" s="177">
        <f>+AF395-'CE_Ministeriale comparato'!J394</f>
        <v>0</v>
      </c>
      <c r="AK395" s="177">
        <f>+AG395-'CE_Ministeriale comparato'!K394</f>
        <v>0</v>
      </c>
      <c r="AL395" s="177">
        <f>+AH395-'CE_Ministeriale comparato'!L394</f>
        <v>0</v>
      </c>
    </row>
    <row r="396" spans="3:38" x14ac:dyDescent="0.25">
      <c r="C396" s="161">
        <v>0</v>
      </c>
      <c r="D396" s="20">
        <v>0</v>
      </c>
      <c r="E396" s="175">
        <f>+'CE-118'!C403</f>
        <v>0</v>
      </c>
      <c r="F396" s="175">
        <f>+'CE-118'!D403</f>
        <v>0</v>
      </c>
      <c r="G396" s="176">
        <f t="shared" si="12"/>
        <v>0</v>
      </c>
      <c r="H396" s="176">
        <f t="shared" si="13"/>
        <v>0</v>
      </c>
      <c r="S396" s="177">
        <f>+O396-'CE_Ministeriale comparato'!H394</f>
        <v>0</v>
      </c>
      <c r="T396" s="177">
        <f>+P396-'CE_Ministeriale comparato'!I394</f>
        <v>0</v>
      </c>
      <c r="U396" s="177">
        <f>+Q396-'CE_Ministeriale comparato'!J394</f>
        <v>0</v>
      </c>
      <c r="V396" s="177">
        <f>+R396-'CE_Ministeriale comparato'!K394</f>
        <v>0</v>
      </c>
      <c r="W396" s="177">
        <f>+S396-'CE_Ministeriale comparato'!L394</f>
        <v>0</v>
      </c>
      <c r="AH396" s="177">
        <f>+AD396-'CE_Ministeriale comparato'!H395</f>
        <v>0</v>
      </c>
      <c r="AI396" s="177">
        <f>+AE396-'CE_Ministeriale comparato'!I395</f>
        <v>0</v>
      </c>
      <c r="AJ396" s="177">
        <f>+AF396-'CE_Ministeriale comparato'!J395</f>
        <v>0</v>
      </c>
      <c r="AK396" s="177">
        <f>+AG396-'CE_Ministeriale comparato'!K395</f>
        <v>0</v>
      </c>
      <c r="AL396" s="177">
        <f>+AH396-'CE_Ministeriale comparato'!L395</f>
        <v>0</v>
      </c>
    </row>
    <row r="397" spans="3:38" x14ac:dyDescent="0.25">
      <c r="C397" s="161">
        <v>166428316.13</v>
      </c>
      <c r="D397" s="20">
        <v>174809939.12</v>
      </c>
      <c r="E397" s="175">
        <f>+'CE-118'!C404</f>
        <v>166428316.13</v>
      </c>
      <c r="F397" s="175">
        <f>+'CE-118'!D404</f>
        <v>174809939.12</v>
      </c>
      <c r="G397" s="176">
        <f t="shared" si="12"/>
        <v>0</v>
      </c>
      <c r="H397" s="176">
        <f t="shared" si="13"/>
        <v>0</v>
      </c>
      <c r="S397" s="177">
        <f>+O397-'CE_Ministeriale comparato'!H395</f>
        <v>0</v>
      </c>
      <c r="T397" s="177">
        <f>+P397-'CE_Ministeriale comparato'!I395</f>
        <v>0</v>
      </c>
      <c r="U397" s="177">
        <f>+Q397-'CE_Ministeriale comparato'!J395</f>
        <v>0</v>
      </c>
      <c r="V397" s="177">
        <f>+R397-'CE_Ministeriale comparato'!K395</f>
        <v>0</v>
      </c>
      <c r="W397" s="177">
        <f>+S397-'CE_Ministeriale comparato'!L395</f>
        <v>0</v>
      </c>
      <c r="AH397" s="177">
        <f>+AD397-'CE_Ministeriale comparato'!H396</f>
        <v>0</v>
      </c>
      <c r="AI397" s="177">
        <f>+AE397-'CE_Ministeriale comparato'!I396</f>
        <v>0</v>
      </c>
      <c r="AJ397" s="177">
        <f>+AF397-'CE_Ministeriale comparato'!J396</f>
        <v>0</v>
      </c>
      <c r="AK397" s="177">
        <f>+AG397-'CE_Ministeriale comparato'!K396</f>
        <v>0</v>
      </c>
      <c r="AL397" s="177">
        <f>+AH397-'CE_Ministeriale comparato'!L396</f>
        <v>0</v>
      </c>
    </row>
    <row r="398" spans="3:38" x14ac:dyDescent="0.25">
      <c r="C398" s="161">
        <v>131660518.44999999</v>
      </c>
      <c r="D398" s="20">
        <v>136902644.33000001</v>
      </c>
      <c r="E398" s="175">
        <f>+'CE-118'!C405</f>
        <v>131660518.44999999</v>
      </c>
      <c r="F398" s="175">
        <f>+'CE-118'!D405</f>
        <v>136902644.33000001</v>
      </c>
      <c r="G398" s="176">
        <f t="shared" si="12"/>
        <v>0</v>
      </c>
      <c r="H398" s="176">
        <f t="shared" si="13"/>
        <v>0</v>
      </c>
      <c r="S398" s="177">
        <f>+O398-'CE_Ministeriale comparato'!H396</f>
        <v>0</v>
      </c>
      <c r="T398" s="177">
        <f>+P398-'CE_Ministeriale comparato'!I396</f>
        <v>0</v>
      </c>
      <c r="U398" s="177">
        <f>+Q398-'CE_Ministeriale comparato'!J396</f>
        <v>0</v>
      </c>
      <c r="V398" s="177">
        <f>+R398-'CE_Ministeriale comparato'!K396</f>
        <v>0</v>
      </c>
      <c r="W398" s="177">
        <f>+S398-'CE_Ministeriale comparato'!L396</f>
        <v>0</v>
      </c>
      <c r="AH398" s="177">
        <f>+AD398-'CE_Ministeriale comparato'!H397</f>
        <v>0</v>
      </c>
      <c r="AI398" s="177">
        <f>+AE398-'CE_Ministeriale comparato'!I397</f>
        <v>0</v>
      </c>
      <c r="AJ398" s="177">
        <f>+AF398-'CE_Ministeriale comparato'!J397</f>
        <v>0</v>
      </c>
      <c r="AK398" s="177">
        <f>+AG398-'CE_Ministeriale comparato'!K397</f>
        <v>0</v>
      </c>
      <c r="AL398" s="177">
        <f>+AH398-'CE_Ministeriale comparato'!L397</f>
        <v>0</v>
      </c>
    </row>
    <row r="399" spans="3:38" x14ac:dyDescent="0.25">
      <c r="C399" s="161">
        <v>55294265.899999999</v>
      </c>
      <c r="D399" s="20">
        <v>59149052.290000007</v>
      </c>
      <c r="E399" s="175">
        <f>+'CE-118'!C406</f>
        <v>55294265.899999999</v>
      </c>
      <c r="F399" s="175">
        <f>+'CE-118'!D406</f>
        <v>59149052.290000007</v>
      </c>
      <c r="G399" s="176">
        <f t="shared" si="12"/>
        <v>0</v>
      </c>
      <c r="H399" s="176">
        <f t="shared" si="13"/>
        <v>0</v>
      </c>
      <c r="S399" s="177">
        <f>+O399-'CE_Ministeriale comparato'!H397</f>
        <v>0</v>
      </c>
      <c r="T399" s="177">
        <f>+P399-'CE_Ministeriale comparato'!I397</f>
        <v>0</v>
      </c>
      <c r="U399" s="177">
        <f>+Q399-'CE_Ministeriale comparato'!J397</f>
        <v>0</v>
      </c>
      <c r="V399" s="177">
        <f>+R399-'CE_Ministeriale comparato'!K397</f>
        <v>0</v>
      </c>
      <c r="W399" s="177">
        <f>+S399-'CE_Ministeriale comparato'!L397</f>
        <v>0</v>
      </c>
      <c r="AH399" s="177">
        <f>+AD399-'CE_Ministeriale comparato'!H398</f>
        <v>0</v>
      </c>
      <c r="AI399" s="177">
        <f>+AE399-'CE_Ministeriale comparato'!I398</f>
        <v>0</v>
      </c>
      <c r="AJ399" s="177">
        <f>+AF399-'CE_Ministeriale comparato'!J398</f>
        <v>0</v>
      </c>
      <c r="AK399" s="177">
        <f>+AG399-'CE_Ministeriale comparato'!K398</f>
        <v>0</v>
      </c>
      <c r="AL399" s="177">
        <f>+AH399-'CE_Ministeriale comparato'!L398</f>
        <v>0</v>
      </c>
    </row>
    <row r="400" spans="3:38" x14ac:dyDescent="0.25">
      <c r="C400" s="161">
        <v>50361355.699999996</v>
      </c>
      <c r="D400" s="20">
        <v>52458685.340000004</v>
      </c>
      <c r="E400" s="175">
        <f>+'CE-118'!C407</f>
        <v>50361355.699999996</v>
      </c>
      <c r="F400" s="175">
        <f>+'CE-118'!D407</f>
        <v>52458685.340000004</v>
      </c>
      <c r="G400" s="176">
        <f t="shared" si="12"/>
        <v>0</v>
      </c>
      <c r="H400" s="176">
        <f t="shared" si="13"/>
        <v>0</v>
      </c>
      <c r="S400" s="177">
        <f>+O400-'CE_Ministeriale comparato'!H398</f>
        <v>0</v>
      </c>
      <c r="T400" s="177">
        <f>+P400-'CE_Ministeriale comparato'!I398</f>
        <v>0</v>
      </c>
      <c r="U400" s="177">
        <f>+Q400-'CE_Ministeriale comparato'!J398</f>
        <v>0</v>
      </c>
      <c r="V400" s="177">
        <f>+R400-'CE_Ministeriale comparato'!K398</f>
        <v>0</v>
      </c>
      <c r="W400" s="177">
        <f>+S400-'CE_Ministeriale comparato'!L398</f>
        <v>0</v>
      </c>
      <c r="AH400" s="177">
        <f>+AD400-'CE_Ministeriale comparato'!H399</f>
        <v>0</v>
      </c>
      <c r="AI400" s="177">
        <f>+AE400-'CE_Ministeriale comparato'!I399</f>
        <v>0</v>
      </c>
      <c r="AJ400" s="177">
        <f>+AF400-'CE_Ministeriale comparato'!J399</f>
        <v>0</v>
      </c>
      <c r="AK400" s="177">
        <f>+AG400-'CE_Ministeriale comparato'!K399</f>
        <v>0</v>
      </c>
      <c r="AL400" s="177">
        <f>+AH400-'CE_Ministeriale comparato'!L399</f>
        <v>0</v>
      </c>
    </row>
    <row r="401" spans="3:38" x14ac:dyDescent="0.25">
      <c r="C401" s="161">
        <v>48777102.979999997</v>
      </c>
      <c r="D401" s="20">
        <v>48872645.670000002</v>
      </c>
      <c r="E401" s="175">
        <f>+'CE-118'!C408</f>
        <v>48777102.979999997</v>
      </c>
      <c r="F401" s="175">
        <f>+'CE-118'!D408</f>
        <v>48872645.670000002</v>
      </c>
      <c r="G401" s="176">
        <f t="shared" si="12"/>
        <v>0</v>
      </c>
      <c r="H401" s="176">
        <f t="shared" si="13"/>
        <v>0</v>
      </c>
      <c r="S401" s="177">
        <f>+O401-'CE_Ministeriale comparato'!H399</f>
        <v>0</v>
      </c>
      <c r="T401" s="177">
        <f>+P401-'CE_Ministeriale comparato'!I399</f>
        <v>0</v>
      </c>
      <c r="U401" s="177">
        <f>+Q401-'CE_Ministeriale comparato'!J399</f>
        <v>0</v>
      </c>
      <c r="V401" s="177">
        <f>+R401-'CE_Ministeriale comparato'!K399</f>
        <v>0</v>
      </c>
      <c r="W401" s="177">
        <f>+S401-'CE_Ministeriale comparato'!L399</f>
        <v>0</v>
      </c>
      <c r="AH401" s="177">
        <f>+AD401-'CE_Ministeriale comparato'!H400</f>
        <v>0</v>
      </c>
      <c r="AI401" s="177">
        <f>+AE401-'CE_Ministeriale comparato'!I400</f>
        <v>0</v>
      </c>
      <c r="AJ401" s="177">
        <f>+AF401-'CE_Ministeriale comparato'!J400</f>
        <v>0</v>
      </c>
      <c r="AK401" s="177">
        <f>+AG401-'CE_Ministeriale comparato'!K400</f>
        <v>0</v>
      </c>
      <c r="AL401" s="177">
        <f>+AH401-'CE_Ministeriale comparato'!L400</f>
        <v>0</v>
      </c>
    </row>
    <row r="402" spans="3:38" x14ac:dyDescent="0.25">
      <c r="C402" s="161">
        <v>1584252.72</v>
      </c>
      <c r="D402" s="20">
        <v>3586039.67</v>
      </c>
      <c r="E402" s="175">
        <f>+'CE-118'!C409</f>
        <v>1584252.72</v>
      </c>
      <c r="F402" s="175">
        <f>+'CE-118'!D409</f>
        <v>3586039.67</v>
      </c>
      <c r="G402" s="176">
        <f t="shared" si="12"/>
        <v>0</v>
      </c>
      <c r="H402" s="176">
        <f t="shared" si="13"/>
        <v>0</v>
      </c>
      <c r="S402" s="177">
        <f>+O402-'CE_Ministeriale comparato'!H400</f>
        <v>0</v>
      </c>
      <c r="T402" s="177">
        <f>+P402-'CE_Ministeriale comparato'!I400</f>
        <v>0</v>
      </c>
      <c r="U402" s="177">
        <f>+Q402-'CE_Ministeriale comparato'!J400</f>
        <v>0</v>
      </c>
      <c r="V402" s="177">
        <f>+R402-'CE_Ministeriale comparato'!K400</f>
        <v>0</v>
      </c>
      <c r="W402" s="177">
        <f>+S402-'CE_Ministeriale comparato'!L400</f>
        <v>0</v>
      </c>
      <c r="AH402" s="177">
        <f>+AD402-'CE_Ministeriale comparato'!H401</f>
        <v>0</v>
      </c>
      <c r="AI402" s="177">
        <f>+AE402-'CE_Ministeriale comparato'!I401</f>
        <v>0</v>
      </c>
      <c r="AJ402" s="177">
        <f>+AF402-'CE_Ministeriale comparato'!J401</f>
        <v>0</v>
      </c>
      <c r="AK402" s="177">
        <f>+AG402-'CE_Ministeriale comparato'!K401</f>
        <v>0</v>
      </c>
      <c r="AL402" s="177">
        <f>+AH402-'CE_Ministeriale comparato'!L401</f>
        <v>0</v>
      </c>
    </row>
    <row r="403" spans="3:38" x14ac:dyDescent="0.25">
      <c r="C403" s="161">
        <v>0</v>
      </c>
      <c r="D403" s="20">
        <v>0</v>
      </c>
      <c r="E403" s="175">
        <f>+'CE-118'!C410</f>
        <v>0</v>
      </c>
      <c r="F403" s="175">
        <f>+'CE-118'!D410</f>
        <v>0</v>
      </c>
      <c r="G403" s="176">
        <f t="shared" si="12"/>
        <v>0</v>
      </c>
      <c r="H403" s="176">
        <f t="shared" si="13"/>
        <v>0</v>
      </c>
      <c r="S403" s="177">
        <f>+O403-'CE_Ministeriale comparato'!H401</f>
        <v>0</v>
      </c>
      <c r="T403" s="177">
        <f>+P403-'CE_Ministeriale comparato'!I401</f>
        <v>0</v>
      </c>
      <c r="U403" s="177">
        <f>+Q403-'CE_Ministeriale comparato'!J401</f>
        <v>0</v>
      </c>
      <c r="V403" s="177">
        <f>+R403-'CE_Ministeriale comparato'!K401</f>
        <v>0</v>
      </c>
      <c r="W403" s="177">
        <f>+S403-'CE_Ministeriale comparato'!L401</f>
        <v>0</v>
      </c>
      <c r="AH403" s="177">
        <f>+AD403-'CE_Ministeriale comparato'!H402</f>
        <v>0</v>
      </c>
      <c r="AI403" s="177">
        <f>+AE403-'CE_Ministeriale comparato'!I402</f>
        <v>0</v>
      </c>
      <c r="AJ403" s="177">
        <f>+AF403-'CE_Ministeriale comparato'!J402</f>
        <v>0</v>
      </c>
      <c r="AK403" s="177">
        <f>+AG403-'CE_Ministeriale comparato'!K402</f>
        <v>0</v>
      </c>
      <c r="AL403" s="177">
        <f>+AH403-'CE_Ministeriale comparato'!L402</f>
        <v>0</v>
      </c>
    </row>
    <row r="404" spans="3:38" x14ac:dyDescent="0.25">
      <c r="C404" s="161">
        <v>4932910.1999999993</v>
      </c>
      <c r="D404" s="20">
        <v>6690366.9500000002</v>
      </c>
      <c r="E404" s="175">
        <f>+'CE-118'!C411</f>
        <v>4932910.1999999993</v>
      </c>
      <c r="F404" s="175">
        <f>+'CE-118'!D411</f>
        <v>6690366.9500000002</v>
      </c>
      <c r="G404" s="176">
        <f t="shared" si="12"/>
        <v>0</v>
      </c>
      <c r="H404" s="176">
        <f t="shared" si="13"/>
        <v>0</v>
      </c>
      <c r="S404" s="177">
        <f>+O404-'CE_Ministeriale comparato'!H402</f>
        <v>0</v>
      </c>
      <c r="T404" s="177">
        <f>+P404-'CE_Ministeriale comparato'!I402</f>
        <v>0</v>
      </c>
      <c r="U404" s="177">
        <f>+Q404-'CE_Ministeriale comparato'!J402</f>
        <v>0</v>
      </c>
      <c r="V404" s="177">
        <f>+R404-'CE_Ministeriale comparato'!K402</f>
        <v>0</v>
      </c>
      <c r="W404" s="177">
        <f>+S404-'CE_Ministeriale comparato'!L402</f>
        <v>0</v>
      </c>
      <c r="AH404" s="177">
        <f>+AD404-'CE_Ministeriale comparato'!H403</f>
        <v>0</v>
      </c>
      <c r="AI404" s="177">
        <f>+AE404-'CE_Ministeriale comparato'!I403</f>
        <v>0</v>
      </c>
      <c r="AJ404" s="177">
        <f>+AF404-'CE_Ministeriale comparato'!J403</f>
        <v>0</v>
      </c>
      <c r="AK404" s="177">
        <f>+AG404-'CE_Ministeriale comparato'!K403</f>
        <v>0</v>
      </c>
      <c r="AL404" s="177">
        <f>+AH404-'CE_Ministeriale comparato'!L403</f>
        <v>0</v>
      </c>
    </row>
    <row r="405" spans="3:38" x14ac:dyDescent="0.25">
      <c r="C405" s="161">
        <v>4813682.6399999997</v>
      </c>
      <c r="D405" s="20">
        <v>6058067.75</v>
      </c>
      <c r="E405" s="175">
        <f>+'CE-118'!C412</f>
        <v>4813682.6399999997</v>
      </c>
      <c r="F405" s="175">
        <f>+'CE-118'!D412</f>
        <v>6058067.75</v>
      </c>
      <c r="G405" s="176">
        <f t="shared" si="12"/>
        <v>0</v>
      </c>
      <c r="H405" s="176">
        <f t="shared" si="13"/>
        <v>0</v>
      </c>
      <c r="S405" s="177">
        <f>+O405-'CE_Ministeriale comparato'!H403</f>
        <v>0</v>
      </c>
      <c r="T405" s="177">
        <f>+P405-'CE_Ministeriale comparato'!I403</f>
        <v>0</v>
      </c>
      <c r="U405" s="177">
        <f>+Q405-'CE_Ministeriale comparato'!J403</f>
        <v>0</v>
      </c>
      <c r="V405" s="177">
        <f>+R405-'CE_Ministeriale comparato'!K403</f>
        <v>0</v>
      </c>
      <c r="W405" s="177">
        <f>+S405-'CE_Ministeriale comparato'!L403</f>
        <v>0</v>
      </c>
      <c r="AH405" s="177">
        <f>+AD405-'CE_Ministeriale comparato'!H404</f>
        <v>0</v>
      </c>
      <c r="AI405" s="177">
        <f>+AE405-'CE_Ministeriale comparato'!I404</f>
        <v>0</v>
      </c>
      <c r="AJ405" s="177">
        <f>+AF405-'CE_Ministeriale comparato'!J404</f>
        <v>0</v>
      </c>
      <c r="AK405" s="177">
        <f>+AG405-'CE_Ministeriale comparato'!K404</f>
        <v>0</v>
      </c>
      <c r="AL405" s="177">
        <f>+AH405-'CE_Ministeriale comparato'!L404</f>
        <v>0</v>
      </c>
    </row>
    <row r="406" spans="3:38" x14ac:dyDescent="0.25">
      <c r="C406" s="161">
        <v>119227.56</v>
      </c>
      <c r="D406" s="20">
        <v>632299.19999999995</v>
      </c>
      <c r="E406" s="175">
        <f>+'CE-118'!C413</f>
        <v>119227.56</v>
      </c>
      <c r="F406" s="175">
        <f>+'CE-118'!D413</f>
        <v>632299.19999999995</v>
      </c>
      <c r="G406" s="176">
        <f t="shared" si="12"/>
        <v>0</v>
      </c>
      <c r="H406" s="176">
        <f t="shared" si="13"/>
        <v>0</v>
      </c>
      <c r="S406" s="177">
        <f>+O406-'CE_Ministeriale comparato'!H404</f>
        <v>0</v>
      </c>
      <c r="T406" s="177">
        <f>+P406-'CE_Ministeriale comparato'!I404</f>
        <v>0</v>
      </c>
      <c r="U406" s="177">
        <f>+Q406-'CE_Ministeriale comparato'!J404</f>
        <v>0</v>
      </c>
      <c r="V406" s="177">
        <f>+R406-'CE_Ministeriale comparato'!K404</f>
        <v>0</v>
      </c>
      <c r="W406" s="177">
        <f>+S406-'CE_Ministeriale comparato'!L404</f>
        <v>0</v>
      </c>
      <c r="AH406" s="177">
        <f>+AD406-'CE_Ministeriale comparato'!H405</f>
        <v>0</v>
      </c>
      <c r="AI406" s="177">
        <f>+AE406-'CE_Ministeriale comparato'!I405</f>
        <v>0</v>
      </c>
      <c r="AJ406" s="177">
        <f>+AF406-'CE_Ministeriale comparato'!J405</f>
        <v>0</v>
      </c>
      <c r="AK406" s="177">
        <f>+AG406-'CE_Ministeriale comparato'!K405</f>
        <v>0</v>
      </c>
      <c r="AL406" s="177">
        <f>+AH406-'CE_Ministeriale comparato'!L405</f>
        <v>0</v>
      </c>
    </row>
    <row r="407" spans="3:38" x14ac:dyDescent="0.25">
      <c r="C407" s="161">
        <v>0</v>
      </c>
      <c r="D407" s="20">
        <v>0</v>
      </c>
      <c r="E407" s="175">
        <f>+'CE-118'!C414</f>
        <v>0</v>
      </c>
      <c r="F407" s="175">
        <f>+'CE-118'!D414</f>
        <v>0</v>
      </c>
      <c r="G407" s="176">
        <f t="shared" si="12"/>
        <v>0</v>
      </c>
      <c r="H407" s="176">
        <f t="shared" si="13"/>
        <v>0</v>
      </c>
      <c r="S407" s="177">
        <f>+O407-'CE_Ministeriale comparato'!H405</f>
        <v>0</v>
      </c>
      <c r="T407" s="177">
        <f>+P407-'CE_Ministeriale comparato'!I405</f>
        <v>0</v>
      </c>
      <c r="U407" s="177">
        <f>+Q407-'CE_Ministeriale comparato'!J405</f>
        <v>0</v>
      </c>
      <c r="V407" s="177">
        <f>+R407-'CE_Ministeriale comparato'!K405</f>
        <v>0</v>
      </c>
      <c r="W407" s="177">
        <f>+S407-'CE_Ministeriale comparato'!L405</f>
        <v>0</v>
      </c>
      <c r="AH407" s="177">
        <f>+AD407-'CE_Ministeriale comparato'!H406</f>
        <v>0</v>
      </c>
      <c r="AI407" s="177">
        <f>+AE407-'CE_Ministeriale comparato'!I406</f>
        <v>0</v>
      </c>
      <c r="AJ407" s="177">
        <f>+AF407-'CE_Ministeriale comparato'!J406</f>
        <v>0</v>
      </c>
      <c r="AK407" s="177">
        <f>+AG407-'CE_Ministeriale comparato'!K406</f>
        <v>0</v>
      </c>
      <c r="AL407" s="177">
        <f>+AH407-'CE_Ministeriale comparato'!L406</f>
        <v>0</v>
      </c>
    </row>
    <row r="408" spans="3:38" x14ac:dyDescent="0.25">
      <c r="C408" s="161">
        <v>76366252.549999997</v>
      </c>
      <c r="D408" s="20">
        <v>77753592.040000007</v>
      </c>
      <c r="E408" s="175">
        <f>+'CE-118'!C415</f>
        <v>76366252.549999997</v>
      </c>
      <c r="F408" s="175">
        <f>+'CE-118'!D415</f>
        <v>77753592.040000007</v>
      </c>
      <c r="G408" s="176">
        <f t="shared" si="12"/>
        <v>0</v>
      </c>
      <c r="H408" s="176">
        <f t="shared" si="13"/>
        <v>0</v>
      </c>
      <c r="S408" s="177">
        <f>+O408-'CE_Ministeriale comparato'!H406</f>
        <v>0</v>
      </c>
      <c r="T408" s="177">
        <f>+P408-'CE_Ministeriale comparato'!I406</f>
        <v>0</v>
      </c>
      <c r="U408" s="177">
        <f>+Q408-'CE_Ministeriale comparato'!J406</f>
        <v>0</v>
      </c>
      <c r="V408" s="177">
        <f>+R408-'CE_Ministeriale comparato'!K406</f>
        <v>0</v>
      </c>
      <c r="W408" s="177">
        <f>+S408-'CE_Ministeriale comparato'!L406</f>
        <v>0</v>
      </c>
      <c r="AH408" s="177">
        <f>+AD408-'CE_Ministeriale comparato'!H407</f>
        <v>0</v>
      </c>
      <c r="AI408" s="177">
        <f>+AE408-'CE_Ministeriale comparato'!I407</f>
        <v>0</v>
      </c>
      <c r="AJ408" s="177">
        <f>+AF408-'CE_Ministeriale comparato'!J407</f>
        <v>0</v>
      </c>
      <c r="AK408" s="177">
        <f>+AG408-'CE_Ministeriale comparato'!K407</f>
        <v>0</v>
      </c>
      <c r="AL408" s="177">
        <f>+AH408-'CE_Ministeriale comparato'!L407</f>
        <v>0</v>
      </c>
    </row>
    <row r="409" spans="3:38" x14ac:dyDescent="0.25">
      <c r="C409" s="161">
        <v>74614913.829999998</v>
      </c>
      <c r="D409" s="20">
        <v>74961030.25</v>
      </c>
      <c r="E409" s="175">
        <f>+'CE-118'!C416</f>
        <v>74614913.829999998</v>
      </c>
      <c r="F409" s="175">
        <f>+'CE-118'!D416</f>
        <v>74961030.25</v>
      </c>
      <c r="G409" s="176">
        <f t="shared" si="12"/>
        <v>0</v>
      </c>
      <c r="H409" s="176">
        <f t="shared" si="13"/>
        <v>0</v>
      </c>
      <c r="S409" s="177">
        <f>+O409-'CE_Ministeriale comparato'!H407</f>
        <v>0</v>
      </c>
      <c r="T409" s="177">
        <f>+P409-'CE_Ministeriale comparato'!I407</f>
        <v>0</v>
      </c>
      <c r="U409" s="177">
        <f>+Q409-'CE_Ministeriale comparato'!J407</f>
        <v>0</v>
      </c>
      <c r="V409" s="177">
        <f>+R409-'CE_Ministeriale comparato'!K407</f>
        <v>0</v>
      </c>
      <c r="W409" s="177">
        <f>+S409-'CE_Ministeriale comparato'!L407</f>
        <v>0</v>
      </c>
      <c r="AH409" s="177">
        <f>+AD409-'CE_Ministeriale comparato'!H408</f>
        <v>0</v>
      </c>
      <c r="AI409" s="177">
        <f>+AE409-'CE_Ministeriale comparato'!I408</f>
        <v>0</v>
      </c>
      <c r="AJ409" s="177">
        <f>+AF409-'CE_Ministeriale comparato'!J408</f>
        <v>0</v>
      </c>
      <c r="AK409" s="177">
        <f>+AG409-'CE_Ministeriale comparato'!K408</f>
        <v>0</v>
      </c>
      <c r="AL409" s="177">
        <f>+AH409-'CE_Ministeriale comparato'!L408</f>
        <v>0</v>
      </c>
    </row>
    <row r="410" spans="3:38" x14ac:dyDescent="0.25">
      <c r="C410" s="161">
        <v>1751338.72</v>
      </c>
      <c r="D410" s="20">
        <v>2792561.79</v>
      </c>
      <c r="E410" s="175">
        <f>+'CE-118'!C417</f>
        <v>1751338.72</v>
      </c>
      <c r="F410" s="175">
        <f>+'CE-118'!D417</f>
        <v>2792561.79</v>
      </c>
      <c r="G410" s="176">
        <f t="shared" si="12"/>
        <v>0</v>
      </c>
      <c r="H410" s="176">
        <f t="shared" si="13"/>
        <v>0</v>
      </c>
      <c r="S410" s="177">
        <f>+O410-'CE_Ministeriale comparato'!H408</f>
        <v>0</v>
      </c>
      <c r="T410" s="177">
        <f>+P410-'CE_Ministeriale comparato'!I408</f>
        <v>0</v>
      </c>
      <c r="U410" s="177">
        <f>+Q410-'CE_Ministeriale comparato'!J408</f>
        <v>0</v>
      </c>
      <c r="V410" s="177">
        <f>+R410-'CE_Ministeriale comparato'!K408</f>
        <v>0</v>
      </c>
      <c r="W410" s="177">
        <f>+S410-'CE_Ministeriale comparato'!L408</f>
        <v>0</v>
      </c>
      <c r="AH410" s="177">
        <f>+AD410-'CE_Ministeriale comparato'!H409</f>
        <v>0</v>
      </c>
      <c r="AI410" s="177">
        <f>+AE410-'CE_Ministeriale comparato'!I409</f>
        <v>0</v>
      </c>
      <c r="AJ410" s="177">
        <f>+AF410-'CE_Ministeriale comparato'!J409</f>
        <v>0</v>
      </c>
      <c r="AK410" s="177">
        <f>+AG410-'CE_Ministeriale comparato'!K409</f>
        <v>0</v>
      </c>
      <c r="AL410" s="177">
        <f>+AH410-'CE_Ministeriale comparato'!L409</f>
        <v>0</v>
      </c>
    </row>
    <row r="411" spans="3:38" x14ac:dyDescent="0.25">
      <c r="C411" s="161">
        <v>0</v>
      </c>
      <c r="D411" s="20">
        <v>0</v>
      </c>
      <c r="E411" s="175">
        <f>+'CE-118'!C418</f>
        <v>0</v>
      </c>
      <c r="F411" s="175">
        <f>+'CE-118'!D418</f>
        <v>0</v>
      </c>
      <c r="G411" s="176">
        <f t="shared" si="12"/>
        <v>0</v>
      </c>
      <c r="H411" s="176">
        <f t="shared" si="13"/>
        <v>0</v>
      </c>
      <c r="S411" s="177">
        <f>+O411-'CE_Ministeriale comparato'!H409</f>
        <v>0</v>
      </c>
      <c r="T411" s="177">
        <f>+P411-'CE_Ministeriale comparato'!I409</f>
        <v>0</v>
      </c>
      <c r="U411" s="177">
        <f>+Q411-'CE_Ministeriale comparato'!J409</f>
        <v>0</v>
      </c>
      <c r="V411" s="177">
        <f>+R411-'CE_Ministeriale comparato'!K409</f>
        <v>0</v>
      </c>
      <c r="W411" s="177">
        <f>+S411-'CE_Ministeriale comparato'!L409</f>
        <v>0</v>
      </c>
      <c r="AH411" s="177">
        <f>+AD411-'CE_Ministeriale comparato'!H410</f>
        <v>0</v>
      </c>
      <c r="AI411" s="177">
        <f>+AE411-'CE_Ministeriale comparato'!I410</f>
        <v>0</v>
      </c>
      <c r="AJ411" s="177">
        <f>+AF411-'CE_Ministeriale comparato'!J410</f>
        <v>0</v>
      </c>
      <c r="AK411" s="177">
        <f>+AG411-'CE_Ministeriale comparato'!K410</f>
        <v>0</v>
      </c>
      <c r="AL411" s="177">
        <f>+AH411-'CE_Ministeriale comparato'!L410</f>
        <v>0</v>
      </c>
    </row>
    <row r="412" spans="3:38" x14ac:dyDescent="0.25">
      <c r="C412" s="161">
        <v>387475.07</v>
      </c>
      <c r="D412" s="20">
        <v>536282.84</v>
      </c>
      <c r="E412" s="175">
        <f>+'CE-118'!C419</f>
        <v>387475.07</v>
      </c>
      <c r="F412" s="175">
        <f>+'CE-118'!D419</f>
        <v>536282.84</v>
      </c>
      <c r="G412" s="176">
        <f t="shared" si="12"/>
        <v>0</v>
      </c>
      <c r="H412" s="176">
        <f t="shared" si="13"/>
        <v>0</v>
      </c>
      <c r="S412" s="177">
        <f>+O412-'CE_Ministeriale comparato'!H410</f>
        <v>0</v>
      </c>
      <c r="T412" s="177">
        <f>+P412-'CE_Ministeriale comparato'!I410</f>
        <v>0</v>
      </c>
      <c r="U412" s="177">
        <f>+Q412-'CE_Ministeriale comparato'!J410</f>
        <v>0</v>
      </c>
      <c r="V412" s="177">
        <f>+R412-'CE_Ministeriale comparato'!K410</f>
        <v>0</v>
      </c>
      <c r="W412" s="177">
        <f>+S412-'CE_Ministeriale comparato'!L410</f>
        <v>0</v>
      </c>
      <c r="AH412" s="177">
        <f>+AD412-'CE_Ministeriale comparato'!H411</f>
        <v>0</v>
      </c>
      <c r="AI412" s="177">
        <f>+AE412-'CE_Ministeriale comparato'!I411</f>
        <v>0</v>
      </c>
      <c r="AJ412" s="177">
        <f>+AF412-'CE_Ministeriale comparato'!J411</f>
        <v>0</v>
      </c>
      <c r="AK412" s="177">
        <f>+AG412-'CE_Ministeriale comparato'!K411</f>
        <v>0</v>
      </c>
      <c r="AL412" s="177">
        <f>+AH412-'CE_Ministeriale comparato'!L411</f>
        <v>0</v>
      </c>
    </row>
    <row r="413" spans="3:38" x14ac:dyDescent="0.25">
      <c r="C413" s="161">
        <v>387475.07</v>
      </c>
      <c r="D413" s="20">
        <v>536282.84</v>
      </c>
      <c r="E413" s="175">
        <f>+'CE-118'!C420</f>
        <v>387475.07</v>
      </c>
      <c r="F413" s="175">
        <f>+'CE-118'!D420</f>
        <v>536282.84</v>
      </c>
      <c r="G413" s="176">
        <f t="shared" si="12"/>
        <v>0</v>
      </c>
      <c r="H413" s="176">
        <f t="shared" si="13"/>
        <v>0</v>
      </c>
      <c r="S413" s="177">
        <f>+O413-'CE_Ministeriale comparato'!H411</f>
        <v>0</v>
      </c>
      <c r="T413" s="177">
        <f>+P413-'CE_Ministeriale comparato'!I411</f>
        <v>0</v>
      </c>
      <c r="U413" s="177">
        <f>+Q413-'CE_Ministeriale comparato'!J411</f>
        <v>0</v>
      </c>
      <c r="V413" s="177">
        <f>+R413-'CE_Ministeriale comparato'!K411</f>
        <v>0</v>
      </c>
      <c r="W413" s="177">
        <f>+S413-'CE_Ministeriale comparato'!L411</f>
        <v>0</v>
      </c>
      <c r="AH413" s="177">
        <f>+AD413-'CE_Ministeriale comparato'!H412</f>
        <v>0</v>
      </c>
      <c r="AI413" s="177">
        <f>+AE413-'CE_Ministeriale comparato'!I412</f>
        <v>0</v>
      </c>
      <c r="AJ413" s="177">
        <f>+AF413-'CE_Ministeriale comparato'!J412</f>
        <v>0</v>
      </c>
      <c r="AK413" s="177">
        <f>+AG413-'CE_Ministeriale comparato'!K412</f>
        <v>0</v>
      </c>
      <c r="AL413" s="177">
        <f>+AH413-'CE_Ministeriale comparato'!L412</f>
        <v>0</v>
      </c>
    </row>
    <row r="414" spans="3:38" x14ac:dyDescent="0.25">
      <c r="C414" s="161">
        <v>387284.5</v>
      </c>
      <c r="D414" s="20">
        <v>536070.68999999994</v>
      </c>
      <c r="E414" s="175">
        <f>+'CE-118'!C421</f>
        <v>387284.5</v>
      </c>
      <c r="F414" s="175">
        <f>+'CE-118'!D421</f>
        <v>536070.68999999994</v>
      </c>
      <c r="G414" s="176">
        <f t="shared" si="12"/>
        <v>0</v>
      </c>
      <c r="H414" s="176">
        <f t="shared" si="13"/>
        <v>0</v>
      </c>
      <c r="S414" s="177">
        <f>+O414-'CE_Ministeriale comparato'!H412</f>
        <v>0</v>
      </c>
      <c r="T414" s="177">
        <f>+P414-'CE_Ministeriale comparato'!I412</f>
        <v>0</v>
      </c>
      <c r="U414" s="177">
        <f>+Q414-'CE_Ministeriale comparato'!J412</f>
        <v>0</v>
      </c>
      <c r="V414" s="177">
        <f>+R414-'CE_Ministeriale comparato'!K412</f>
        <v>0</v>
      </c>
      <c r="W414" s="177">
        <f>+S414-'CE_Ministeriale comparato'!L412</f>
        <v>0</v>
      </c>
      <c r="AH414" s="177">
        <f>+AD414-'CE_Ministeriale comparato'!H413</f>
        <v>0</v>
      </c>
      <c r="AI414" s="177">
        <f>+AE414-'CE_Ministeriale comparato'!I413</f>
        <v>0</v>
      </c>
      <c r="AJ414" s="177">
        <f>+AF414-'CE_Ministeriale comparato'!J413</f>
        <v>0</v>
      </c>
      <c r="AK414" s="177">
        <f>+AG414-'CE_Ministeriale comparato'!K413</f>
        <v>0</v>
      </c>
      <c r="AL414" s="177">
        <f>+AH414-'CE_Ministeriale comparato'!L413</f>
        <v>0</v>
      </c>
    </row>
    <row r="415" spans="3:38" x14ac:dyDescent="0.25">
      <c r="C415" s="161">
        <v>190.57</v>
      </c>
      <c r="D415" s="20">
        <v>212.15</v>
      </c>
      <c r="E415" s="175">
        <f>+'CE-118'!C422</f>
        <v>190.57</v>
      </c>
      <c r="F415" s="175">
        <f>+'CE-118'!D422</f>
        <v>212.15</v>
      </c>
      <c r="G415" s="176">
        <f t="shared" si="12"/>
        <v>0</v>
      </c>
      <c r="H415" s="176">
        <f t="shared" si="13"/>
        <v>0</v>
      </c>
      <c r="S415" s="177">
        <f>+O415-'CE_Ministeriale comparato'!H413</f>
        <v>0</v>
      </c>
      <c r="T415" s="177">
        <f>+P415-'CE_Ministeriale comparato'!I413</f>
        <v>0</v>
      </c>
      <c r="U415" s="177">
        <f>+Q415-'CE_Ministeriale comparato'!J413</f>
        <v>0</v>
      </c>
      <c r="V415" s="177">
        <f>+R415-'CE_Ministeriale comparato'!K413</f>
        <v>0</v>
      </c>
      <c r="W415" s="177">
        <f>+S415-'CE_Ministeriale comparato'!L413</f>
        <v>0</v>
      </c>
      <c r="AH415" s="177">
        <f>+AD415-'CE_Ministeriale comparato'!H414</f>
        <v>0</v>
      </c>
      <c r="AI415" s="177">
        <f>+AE415-'CE_Ministeriale comparato'!I414</f>
        <v>0</v>
      </c>
      <c r="AJ415" s="177">
        <f>+AF415-'CE_Ministeriale comparato'!J414</f>
        <v>0</v>
      </c>
      <c r="AK415" s="177">
        <f>+AG415-'CE_Ministeriale comparato'!K414</f>
        <v>0</v>
      </c>
      <c r="AL415" s="177">
        <f>+AH415-'CE_Ministeriale comparato'!L414</f>
        <v>0</v>
      </c>
    </row>
    <row r="416" spans="3:38" x14ac:dyDescent="0.25">
      <c r="C416" s="161">
        <v>0</v>
      </c>
      <c r="D416" s="20">
        <v>0</v>
      </c>
      <c r="E416" s="175">
        <f>+'CE-118'!C423</f>
        <v>0</v>
      </c>
      <c r="F416" s="175">
        <f>+'CE-118'!D423</f>
        <v>0</v>
      </c>
      <c r="G416" s="176">
        <f t="shared" si="12"/>
        <v>0</v>
      </c>
      <c r="H416" s="176">
        <f t="shared" si="13"/>
        <v>0</v>
      </c>
      <c r="S416" s="177">
        <f>+O416-'CE_Ministeriale comparato'!H414</f>
        <v>0</v>
      </c>
      <c r="T416" s="177">
        <f>+P416-'CE_Ministeriale comparato'!I414</f>
        <v>0</v>
      </c>
      <c r="U416" s="177">
        <f>+Q416-'CE_Ministeriale comparato'!J414</f>
        <v>0</v>
      </c>
      <c r="V416" s="177">
        <f>+R416-'CE_Ministeriale comparato'!K414</f>
        <v>0</v>
      </c>
      <c r="W416" s="177">
        <f>+S416-'CE_Ministeriale comparato'!L414</f>
        <v>0</v>
      </c>
      <c r="AH416" s="177">
        <f>+AD416-'CE_Ministeriale comparato'!H415</f>
        <v>0</v>
      </c>
      <c r="AI416" s="177">
        <f>+AE416-'CE_Ministeriale comparato'!I415</f>
        <v>0</v>
      </c>
      <c r="AJ416" s="177">
        <f>+AF416-'CE_Ministeriale comparato'!J415</f>
        <v>0</v>
      </c>
      <c r="AK416" s="177">
        <f>+AG416-'CE_Ministeriale comparato'!K415</f>
        <v>0</v>
      </c>
      <c r="AL416" s="177">
        <f>+AH416-'CE_Ministeriale comparato'!L415</f>
        <v>0</v>
      </c>
    </row>
    <row r="417" spans="3:38" x14ac:dyDescent="0.25">
      <c r="C417" s="161">
        <v>0</v>
      </c>
      <c r="D417" s="20">
        <v>0</v>
      </c>
      <c r="E417" s="175">
        <f>+'CE-118'!C424</f>
        <v>0</v>
      </c>
      <c r="F417" s="175">
        <f>+'CE-118'!D424</f>
        <v>0</v>
      </c>
      <c r="G417" s="176">
        <f t="shared" si="12"/>
        <v>0</v>
      </c>
      <c r="H417" s="176">
        <f t="shared" si="13"/>
        <v>0</v>
      </c>
      <c r="S417" s="177">
        <f>+O417-'CE_Ministeriale comparato'!H415</f>
        <v>0</v>
      </c>
      <c r="T417" s="177">
        <f>+P417-'CE_Ministeriale comparato'!I415</f>
        <v>0</v>
      </c>
      <c r="U417" s="177">
        <f>+Q417-'CE_Ministeriale comparato'!J415</f>
        <v>0</v>
      </c>
      <c r="V417" s="177">
        <f>+R417-'CE_Ministeriale comparato'!K415</f>
        <v>0</v>
      </c>
      <c r="W417" s="177">
        <f>+S417-'CE_Ministeriale comparato'!L415</f>
        <v>0</v>
      </c>
      <c r="AH417" s="177">
        <f>+AD417-'CE_Ministeriale comparato'!H416</f>
        <v>0</v>
      </c>
      <c r="AI417" s="177">
        <f>+AE417-'CE_Ministeriale comparato'!I416</f>
        <v>0</v>
      </c>
      <c r="AJ417" s="177">
        <f>+AF417-'CE_Ministeriale comparato'!J416</f>
        <v>0</v>
      </c>
      <c r="AK417" s="177">
        <f>+AG417-'CE_Ministeriale comparato'!K416</f>
        <v>0</v>
      </c>
      <c r="AL417" s="177">
        <f>+AH417-'CE_Ministeriale comparato'!L416</f>
        <v>0</v>
      </c>
    </row>
    <row r="418" spans="3:38" x14ac:dyDescent="0.25">
      <c r="C418" s="161">
        <v>0</v>
      </c>
      <c r="D418" s="20">
        <v>0</v>
      </c>
      <c r="E418" s="175">
        <f>+'CE-118'!C425</f>
        <v>0</v>
      </c>
      <c r="F418" s="175">
        <f>+'CE-118'!D425</f>
        <v>0</v>
      </c>
      <c r="G418" s="176">
        <f t="shared" si="12"/>
        <v>0</v>
      </c>
      <c r="H418" s="176">
        <f t="shared" si="13"/>
        <v>0</v>
      </c>
      <c r="S418" s="177">
        <f>+O418-'CE_Ministeriale comparato'!H416</f>
        <v>0</v>
      </c>
      <c r="T418" s="177">
        <f>+P418-'CE_Ministeriale comparato'!I416</f>
        <v>0</v>
      </c>
      <c r="U418" s="177">
        <f>+Q418-'CE_Ministeriale comparato'!J416</f>
        <v>0</v>
      </c>
      <c r="V418" s="177">
        <f>+R418-'CE_Ministeriale comparato'!K416</f>
        <v>0</v>
      </c>
      <c r="W418" s="177">
        <f>+S418-'CE_Ministeriale comparato'!L416</f>
        <v>0</v>
      </c>
      <c r="AH418" s="177">
        <f>+AD418-'CE_Ministeriale comparato'!H417</f>
        <v>0</v>
      </c>
      <c r="AI418" s="177">
        <f>+AE418-'CE_Ministeriale comparato'!I417</f>
        <v>0</v>
      </c>
      <c r="AJ418" s="177">
        <f>+AF418-'CE_Ministeriale comparato'!J417</f>
        <v>0</v>
      </c>
      <c r="AK418" s="177">
        <f>+AG418-'CE_Ministeriale comparato'!K417</f>
        <v>0</v>
      </c>
      <c r="AL418" s="177">
        <f>+AH418-'CE_Ministeriale comparato'!L417</f>
        <v>0</v>
      </c>
    </row>
    <row r="419" spans="3:38" x14ac:dyDescent="0.25">
      <c r="C419" s="161">
        <v>0</v>
      </c>
      <c r="D419" s="20">
        <v>0</v>
      </c>
      <c r="E419" s="175">
        <f>+'CE-118'!C426</f>
        <v>0</v>
      </c>
      <c r="F419" s="175">
        <f>+'CE-118'!D426</f>
        <v>0</v>
      </c>
      <c r="G419" s="176">
        <f t="shared" si="12"/>
        <v>0</v>
      </c>
      <c r="H419" s="176">
        <f t="shared" si="13"/>
        <v>0</v>
      </c>
      <c r="S419" s="177">
        <f>+O419-'CE_Ministeriale comparato'!H417</f>
        <v>0</v>
      </c>
      <c r="T419" s="177">
        <f>+P419-'CE_Ministeriale comparato'!I417</f>
        <v>0</v>
      </c>
      <c r="U419" s="177">
        <f>+Q419-'CE_Ministeriale comparato'!J417</f>
        <v>0</v>
      </c>
      <c r="V419" s="177">
        <f>+R419-'CE_Ministeriale comparato'!K417</f>
        <v>0</v>
      </c>
      <c r="W419" s="177">
        <f>+S419-'CE_Ministeriale comparato'!L417</f>
        <v>0</v>
      </c>
      <c r="AH419" s="177">
        <f>+AD419-'CE_Ministeriale comparato'!H418</f>
        <v>0</v>
      </c>
      <c r="AI419" s="177">
        <f>+AE419-'CE_Ministeriale comparato'!I418</f>
        <v>0</v>
      </c>
      <c r="AJ419" s="177">
        <f>+AF419-'CE_Ministeriale comparato'!J418</f>
        <v>0</v>
      </c>
      <c r="AK419" s="177">
        <f>+AG419-'CE_Ministeriale comparato'!K418</f>
        <v>0</v>
      </c>
      <c r="AL419" s="177">
        <f>+AH419-'CE_Ministeriale comparato'!L418</f>
        <v>0</v>
      </c>
    </row>
    <row r="420" spans="3:38" x14ac:dyDescent="0.25">
      <c r="C420" s="161">
        <v>0</v>
      </c>
      <c r="D420" s="20">
        <v>0</v>
      </c>
      <c r="E420" s="175">
        <f>+'CE-118'!C427</f>
        <v>0</v>
      </c>
      <c r="F420" s="175">
        <f>+'CE-118'!D427</f>
        <v>0</v>
      </c>
      <c r="G420" s="176">
        <f t="shared" si="12"/>
        <v>0</v>
      </c>
      <c r="H420" s="176">
        <f t="shared" si="13"/>
        <v>0</v>
      </c>
      <c r="S420" s="177">
        <f>+O420-'CE_Ministeriale comparato'!H418</f>
        <v>0</v>
      </c>
      <c r="T420" s="177">
        <f>+P420-'CE_Ministeriale comparato'!I418</f>
        <v>0</v>
      </c>
      <c r="U420" s="177">
        <f>+Q420-'CE_Ministeriale comparato'!J418</f>
        <v>0</v>
      </c>
      <c r="V420" s="177">
        <f>+R420-'CE_Ministeriale comparato'!K418</f>
        <v>0</v>
      </c>
      <c r="W420" s="177">
        <f>+S420-'CE_Ministeriale comparato'!L418</f>
        <v>0</v>
      </c>
      <c r="AH420" s="177">
        <f>+AD420-'CE_Ministeriale comparato'!H419</f>
        <v>0</v>
      </c>
      <c r="AI420" s="177">
        <f>+AE420-'CE_Ministeriale comparato'!I419</f>
        <v>0</v>
      </c>
      <c r="AJ420" s="177">
        <f>+AF420-'CE_Ministeriale comparato'!J419</f>
        <v>0</v>
      </c>
      <c r="AK420" s="177">
        <f>+AG420-'CE_Ministeriale comparato'!K419</f>
        <v>0</v>
      </c>
      <c r="AL420" s="177">
        <f>+AH420-'CE_Ministeriale comparato'!L419</f>
        <v>0</v>
      </c>
    </row>
    <row r="421" spans="3:38" x14ac:dyDescent="0.25">
      <c r="C421" s="161">
        <v>22723757.109999999</v>
      </c>
      <c r="D421" s="20">
        <v>25034086.43</v>
      </c>
      <c r="E421" s="175">
        <f>+'CE-118'!C428</f>
        <v>22723757.109999999</v>
      </c>
      <c r="F421" s="175">
        <f>+'CE-118'!D428</f>
        <v>25034086.43</v>
      </c>
      <c r="G421" s="176">
        <f t="shared" si="12"/>
        <v>0</v>
      </c>
      <c r="H421" s="176">
        <f t="shared" si="13"/>
        <v>0</v>
      </c>
      <c r="S421" s="177">
        <f>+O421-'CE_Ministeriale comparato'!H419</f>
        <v>0</v>
      </c>
      <c r="T421" s="177">
        <f>+P421-'CE_Ministeriale comparato'!I419</f>
        <v>0</v>
      </c>
      <c r="U421" s="177">
        <f>+Q421-'CE_Ministeriale comparato'!J419</f>
        <v>0</v>
      </c>
      <c r="V421" s="177">
        <f>+R421-'CE_Ministeriale comparato'!K419</f>
        <v>0</v>
      </c>
      <c r="W421" s="177">
        <f>+S421-'CE_Ministeriale comparato'!L419</f>
        <v>0</v>
      </c>
      <c r="AH421" s="177">
        <f>+AD421-'CE_Ministeriale comparato'!H420</f>
        <v>0</v>
      </c>
      <c r="AI421" s="177">
        <f>+AE421-'CE_Ministeriale comparato'!I420</f>
        <v>0</v>
      </c>
      <c r="AJ421" s="177">
        <f>+AF421-'CE_Ministeriale comparato'!J420</f>
        <v>0</v>
      </c>
      <c r="AK421" s="177">
        <f>+AG421-'CE_Ministeriale comparato'!K420</f>
        <v>0</v>
      </c>
      <c r="AL421" s="177">
        <f>+AH421-'CE_Ministeriale comparato'!L420</f>
        <v>0</v>
      </c>
    </row>
    <row r="422" spans="3:38" x14ac:dyDescent="0.25">
      <c r="C422" s="161">
        <v>324278.38</v>
      </c>
      <c r="D422" s="20">
        <v>348953.37</v>
      </c>
      <c r="E422" s="175">
        <f>+'CE-118'!C429</f>
        <v>324278.38</v>
      </c>
      <c r="F422" s="175">
        <f>+'CE-118'!D429</f>
        <v>348953.37</v>
      </c>
      <c r="G422" s="176">
        <f t="shared" si="12"/>
        <v>0</v>
      </c>
      <c r="H422" s="176">
        <f t="shared" si="13"/>
        <v>0</v>
      </c>
      <c r="S422" s="177">
        <f>+O422-'CE_Ministeriale comparato'!H420</f>
        <v>0</v>
      </c>
      <c r="T422" s="177">
        <f>+P422-'CE_Ministeriale comparato'!I420</f>
        <v>0</v>
      </c>
      <c r="U422" s="177">
        <f>+Q422-'CE_Ministeriale comparato'!J420</f>
        <v>0</v>
      </c>
      <c r="V422" s="177">
        <f>+R422-'CE_Ministeriale comparato'!K420</f>
        <v>0</v>
      </c>
      <c r="W422" s="177">
        <f>+S422-'CE_Ministeriale comparato'!L420</f>
        <v>0</v>
      </c>
      <c r="AH422" s="177">
        <f>+AD422-'CE_Ministeriale comparato'!H421</f>
        <v>0</v>
      </c>
      <c r="AI422" s="177">
        <f>+AE422-'CE_Ministeriale comparato'!I421</f>
        <v>0</v>
      </c>
      <c r="AJ422" s="177">
        <f>+AF422-'CE_Ministeriale comparato'!J421</f>
        <v>0</v>
      </c>
      <c r="AK422" s="177">
        <f>+AG422-'CE_Ministeriale comparato'!K421</f>
        <v>0</v>
      </c>
      <c r="AL422" s="177">
        <f>+AH422-'CE_Ministeriale comparato'!L421</f>
        <v>0</v>
      </c>
    </row>
    <row r="423" spans="3:38" x14ac:dyDescent="0.25">
      <c r="C423" s="161">
        <v>324278.38</v>
      </c>
      <c r="D423" s="20">
        <v>348953.37</v>
      </c>
      <c r="E423" s="175">
        <f>+'CE-118'!C430</f>
        <v>324278.38</v>
      </c>
      <c r="F423" s="175">
        <f>+'CE-118'!D430</f>
        <v>348953.37</v>
      </c>
      <c r="G423" s="176">
        <f t="shared" si="12"/>
        <v>0</v>
      </c>
      <c r="H423" s="176">
        <f t="shared" si="13"/>
        <v>0</v>
      </c>
      <c r="S423" s="177">
        <f>+O423-'CE_Ministeriale comparato'!H421</f>
        <v>0</v>
      </c>
      <c r="T423" s="177">
        <f>+P423-'CE_Ministeriale comparato'!I421</f>
        <v>0</v>
      </c>
      <c r="U423" s="177">
        <f>+Q423-'CE_Ministeriale comparato'!J421</f>
        <v>0</v>
      </c>
      <c r="V423" s="177">
        <f>+R423-'CE_Ministeriale comparato'!K421</f>
        <v>0</v>
      </c>
      <c r="W423" s="177">
        <f>+S423-'CE_Ministeriale comparato'!L421</f>
        <v>0</v>
      </c>
      <c r="AH423" s="177">
        <f>+AD423-'CE_Ministeriale comparato'!H422</f>
        <v>0</v>
      </c>
      <c r="AI423" s="177">
        <f>+AE423-'CE_Ministeriale comparato'!I422</f>
        <v>0</v>
      </c>
      <c r="AJ423" s="177">
        <f>+AF423-'CE_Ministeriale comparato'!J422</f>
        <v>0</v>
      </c>
      <c r="AK423" s="177">
        <f>+AG423-'CE_Ministeriale comparato'!K422</f>
        <v>0</v>
      </c>
      <c r="AL423" s="177">
        <f>+AH423-'CE_Ministeriale comparato'!L422</f>
        <v>0</v>
      </c>
    </row>
    <row r="424" spans="3:38" x14ac:dyDescent="0.25">
      <c r="C424" s="161">
        <v>0</v>
      </c>
      <c r="D424" s="20">
        <v>0</v>
      </c>
      <c r="E424" s="175">
        <f>+'CE-118'!C431</f>
        <v>0</v>
      </c>
      <c r="F424" s="175">
        <f>+'CE-118'!D431</f>
        <v>0</v>
      </c>
      <c r="G424" s="176">
        <f t="shared" si="12"/>
        <v>0</v>
      </c>
      <c r="H424" s="176">
        <f t="shared" si="13"/>
        <v>0</v>
      </c>
      <c r="S424" s="177">
        <f>+O424-'CE_Ministeriale comparato'!H422</f>
        <v>0</v>
      </c>
      <c r="T424" s="177">
        <f>+P424-'CE_Ministeriale comparato'!I422</f>
        <v>0</v>
      </c>
      <c r="U424" s="177">
        <f>+Q424-'CE_Ministeriale comparato'!J422</f>
        <v>0</v>
      </c>
      <c r="V424" s="177">
        <f>+R424-'CE_Ministeriale comparato'!K422</f>
        <v>0</v>
      </c>
      <c r="W424" s="177">
        <f>+S424-'CE_Ministeriale comparato'!L422</f>
        <v>0</v>
      </c>
      <c r="AH424" s="177">
        <f>+AD424-'CE_Ministeriale comparato'!H423</f>
        <v>0</v>
      </c>
      <c r="AI424" s="177">
        <f>+AE424-'CE_Ministeriale comparato'!I423</f>
        <v>0</v>
      </c>
      <c r="AJ424" s="177">
        <f>+AF424-'CE_Ministeriale comparato'!J423</f>
        <v>0</v>
      </c>
      <c r="AK424" s="177">
        <f>+AG424-'CE_Ministeriale comparato'!K423</f>
        <v>0</v>
      </c>
      <c r="AL424" s="177">
        <f>+AH424-'CE_Ministeriale comparato'!L423</f>
        <v>0</v>
      </c>
    </row>
    <row r="425" spans="3:38" x14ac:dyDescent="0.25">
      <c r="C425" s="161">
        <v>0</v>
      </c>
      <c r="D425" s="20">
        <v>0</v>
      </c>
      <c r="E425" s="175">
        <f>+'CE-118'!C432</f>
        <v>0</v>
      </c>
      <c r="F425" s="175">
        <f>+'CE-118'!D432</f>
        <v>0</v>
      </c>
      <c r="G425" s="176">
        <f t="shared" si="12"/>
        <v>0</v>
      </c>
      <c r="H425" s="176">
        <f t="shared" si="13"/>
        <v>0</v>
      </c>
      <c r="S425" s="177">
        <f>+O425-'CE_Ministeriale comparato'!H423</f>
        <v>0</v>
      </c>
      <c r="T425" s="177">
        <f>+P425-'CE_Ministeriale comparato'!I423</f>
        <v>0</v>
      </c>
      <c r="U425" s="177">
        <f>+Q425-'CE_Ministeriale comparato'!J423</f>
        <v>0</v>
      </c>
      <c r="V425" s="177">
        <f>+R425-'CE_Ministeriale comparato'!K423</f>
        <v>0</v>
      </c>
      <c r="W425" s="177">
        <f>+S425-'CE_Ministeriale comparato'!L423</f>
        <v>0</v>
      </c>
      <c r="AH425" s="177">
        <f>+AD425-'CE_Ministeriale comparato'!H424</f>
        <v>0</v>
      </c>
      <c r="AI425" s="177">
        <f>+AE425-'CE_Ministeriale comparato'!I424</f>
        <v>0</v>
      </c>
      <c r="AJ425" s="177">
        <f>+AF425-'CE_Ministeriale comparato'!J424</f>
        <v>0</v>
      </c>
      <c r="AK425" s="177">
        <f>+AG425-'CE_Ministeriale comparato'!K424</f>
        <v>0</v>
      </c>
      <c r="AL425" s="177">
        <f>+AH425-'CE_Ministeriale comparato'!L424</f>
        <v>0</v>
      </c>
    </row>
    <row r="426" spans="3:38" x14ac:dyDescent="0.25">
      <c r="C426" s="161">
        <v>22399478.73</v>
      </c>
      <c r="D426" s="20">
        <v>24685133.059999999</v>
      </c>
      <c r="E426" s="175">
        <f>+'CE-118'!C433</f>
        <v>22399478.73</v>
      </c>
      <c r="F426" s="175">
        <f>+'CE-118'!D433</f>
        <v>24685133.059999999</v>
      </c>
      <c r="G426" s="176">
        <f t="shared" si="12"/>
        <v>0</v>
      </c>
      <c r="H426" s="176">
        <f t="shared" si="13"/>
        <v>0</v>
      </c>
      <c r="S426" s="177">
        <f>+O426-'CE_Ministeriale comparato'!H424</f>
        <v>0</v>
      </c>
      <c r="T426" s="177">
        <f>+P426-'CE_Ministeriale comparato'!I424</f>
        <v>0</v>
      </c>
      <c r="U426" s="177">
        <f>+Q426-'CE_Ministeriale comparato'!J424</f>
        <v>0</v>
      </c>
      <c r="V426" s="177">
        <f>+R426-'CE_Ministeriale comparato'!K424</f>
        <v>0</v>
      </c>
      <c r="W426" s="177">
        <f>+S426-'CE_Ministeriale comparato'!L424</f>
        <v>0</v>
      </c>
      <c r="AH426" s="177">
        <f>+AD426-'CE_Ministeriale comparato'!H425</f>
        <v>0</v>
      </c>
      <c r="AI426" s="177">
        <f>+AE426-'CE_Ministeriale comparato'!I425</f>
        <v>0</v>
      </c>
      <c r="AJ426" s="177">
        <f>+AF426-'CE_Ministeriale comparato'!J425</f>
        <v>0</v>
      </c>
      <c r="AK426" s="177">
        <f>+AG426-'CE_Ministeriale comparato'!K425</f>
        <v>0</v>
      </c>
      <c r="AL426" s="177">
        <f>+AH426-'CE_Ministeriale comparato'!L425</f>
        <v>0</v>
      </c>
    </row>
    <row r="427" spans="3:38" x14ac:dyDescent="0.25">
      <c r="C427" s="161">
        <v>21576197.190000001</v>
      </c>
      <c r="D427" s="20">
        <v>24101492.129999999</v>
      </c>
      <c r="E427" s="175">
        <f>+'CE-118'!C434</f>
        <v>21576197.190000001</v>
      </c>
      <c r="F427" s="175">
        <f>+'CE-118'!D434</f>
        <v>24101492.129999999</v>
      </c>
      <c r="G427" s="176">
        <f t="shared" si="12"/>
        <v>0</v>
      </c>
      <c r="H427" s="176">
        <f t="shared" si="13"/>
        <v>0</v>
      </c>
      <c r="S427" s="177">
        <f>+O427-'CE_Ministeriale comparato'!H425</f>
        <v>0</v>
      </c>
      <c r="T427" s="177">
        <f>+P427-'CE_Ministeriale comparato'!I425</f>
        <v>0</v>
      </c>
      <c r="U427" s="177">
        <f>+Q427-'CE_Ministeriale comparato'!J425</f>
        <v>0</v>
      </c>
      <c r="V427" s="177">
        <f>+R427-'CE_Ministeriale comparato'!K425</f>
        <v>0</v>
      </c>
      <c r="W427" s="177">
        <f>+S427-'CE_Ministeriale comparato'!L425</f>
        <v>0</v>
      </c>
      <c r="AH427" s="177">
        <f>+AD427-'CE_Ministeriale comparato'!H426</f>
        <v>0</v>
      </c>
      <c r="AI427" s="177">
        <f>+AE427-'CE_Ministeriale comparato'!I426</f>
        <v>0</v>
      </c>
      <c r="AJ427" s="177">
        <f>+AF427-'CE_Ministeriale comparato'!J426</f>
        <v>0</v>
      </c>
      <c r="AK427" s="177">
        <f>+AG427-'CE_Ministeriale comparato'!K426</f>
        <v>0</v>
      </c>
      <c r="AL427" s="177">
        <f>+AH427-'CE_Ministeriale comparato'!L426</f>
        <v>0</v>
      </c>
    </row>
    <row r="428" spans="3:38" x14ac:dyDescent="0.25">
      <c r="C428" s="161">
        <v>823281.54</v>
      </c>
      <c r="D428" s="20">
        <v>583640.93000000005</v>
      </c>
      <c r="E428" s="175">
        <f>+'CE-118'!C435</f>
        <v>823281.54</v>
      </c>
      <c r="F428" s="175">
        <f>+'CE-118'!D435</f>
        <v>583640.93000000005</v>
      </c>
      <c r="G428" s="176">
        <f t="shared" si="12"/>
        <v>0</v>
      </c>
      <c r="H428" s="176">
        <f t="shared" si="13"/>
        <v>0</v>
      </c>
      <c r="S428" s="177">
        <f>+O428-'CE_Ministeriale comparato'!H426</f>
        <v>0</v>
      </c>
      <c r="T428" s="177">
        <f>+P428-'CE_Ministeriale comparato'!I426</f>
        <v>0</v>
      </c>
      <c r="U428" s="177">
        <f>+Q428-'CE_Ministeriale comparato'!J426</f>
        <v>0</v>
      </c>
      <c r="V428" s="177">
        <f>+R428-'CE_Ministeriale comparato'!K426</f>
        <v>0</v>
      </c>
      <c r="W428" s="177">
        <f>+S428-'CE_Ministeriale comparato'!L426</f>
        <v>0</v>
      </c>
      <c r="AH428" s="177">
        <f>+AD428-'CE_Ministeriale comparato'!H427</f>
        <v>0</v>
      </c>
      <c r="AI428" s="177">
        <f>+AE428-'CE_Ministeriale comparato'!I427</f>
        <v>0</v>
      </c>
      <c r="AJ428" s="177">
        <f>+AF428-'CE_Ministeriale comparato'!J427</f>
        <v>0</v>
      </c>
      <c r="AK428" s="177">
        <f>+AG428-'CE_Ministeriale comparato'!K427</f>
        <v>0</v>
      </c>
      <c r="AL428" s="177">
        <f>+AH428-'CE_Ministeriale comparato'!L427</f>
        <v>0</v>
      </c>
    </row>
    <row r="429" spans="3:38" x14ac:dyDescent="0.25">
      <c r="C429" s="161">
        <v>0</v>
      </c>
      <c r="D429" s="20">
        <v>0</v>
      </c>
      <c r="E429" s="175">
        <f>+'CE-118'!C436</f>
        <v>0</v>
      </c>
      <c r="F429" s="175">
        <f>+'CE-118'!D436</f>
        <v>0</v>
      </c>
      <c r="G429" s="176">
        <f t="shared" si="12"/>
        <v>0</v>
      </c>
      <c r="H429" s="176">
        <f t="shared" si="13"/>
        <v>0</v>
      </c>
      <c r="S429" s="177">
        <f>+O429-'CE_Ministeriale comparato'!H427</f>
        <v>0</v>
      </c>
      <c r="T429" s="177">
        <f>+P429-'CE_Ministeriale comparato'!I427</f>
        <v>0</v>
      </c>
      <c r="U429" s="177">
        <f>+Q429-'CE_Ministeriale comparato'!J427</f>
        <v>0</v>
      </c>
      <c r="V429" s="177">
        <f>+R429-'CE_Ministeriale comparato'!K427</f>
        <v>0</v>
      </c>
      <c r="W429" s="177">
        <f>+S429-'CE_Ministeriale comparato'!L427</f>
        <v>0</v>
      </c>
      <c r="AH429" s="177">
        <f>+AD429-'CE_Ministeriale comparato'!H428</f>
        <v>0</v>
      </c>
      <c r="AI429" s="177">
        <f>+AE429-'CE_Ministeriale comparato'!I428</f>
        <v>0</v>
      </c>
      <c r="AJ429" s="177">
        <f>+AF429-'CE_Ministeriale comparato'!J428</f>
        <v>0</v>
      </c>
      <c r="AK429" s="177">
        <f>+AG429-'CE_Ministeriale comparato'!K428</f>
        <v>0</v>
      </c>
      <c r="AL429" s="177">
        <f>+AH429-'CE_Ministeriale comparato'!L428</f>
        <v>0</v>
      </c>
    </row>
    <row r="430" spans="3:38" x14ac:dyDescent="0.25">
      <c r="C430" s="161">
        <v>11656565.5</v>
      </c>
      <c r="D430" s="20">
        <v>12336925.52</v>
      </c>
      <c r="E430" s="175">
        <f>+'CE-118'!C437</f>
        <v>11656565.5</v>
      </c>
      <c r="F430" s="175">
        <f>+'CE-118'!D437</f>
        <v>12336925.52</v>
      </c>
      <c r="G430" s="176">
        <f t="shared" si="12"/>
        <v>0</v>
      </c>
      <c r="H430" s="176">
        <f t="shared" si="13"/>
        <v>0</v>
      </c>
      <c r="S430" s="177">
        <f>+O430-'CE_Ministeriale comparato'!H428</f>
        <v>0</v>
      </c>
      <c r="T430" s="177">
        <f>+P430-'CE_Ministeriale comparato'!I428</f>
        <v>0</v>
      </c>
      <c r="U430" s="177">
        <f>+Q430-'CE_Ministeriale comparato'!J428</f>
        <v>0</v>
      </c>
      <c r="V430" s="177">
        <f>+R430-'CE_Ministeriale comparato'!K428</f>
        <v>0</v>
      </c>
      <c r="W430" s="177">
        <f>+S430-'CE_Ministeriale comparato'!L428</f>
        <v>0</v>
      </c>
      <c r="AH430" s="177">
        <f>+AD430-'CE_Ministeriale comparato'!H429</f>
        <v>0</v>
      </c>
      <c r="AI430" s="177">
        <f>+AE430-'CE_Ministeriale comparato'!I429</f>
        <v>0</v>
      </c>
      <c r="AJ430" s="177">
        <f>+AF430-'CE_Ministeriale comparato'!J429</f>
        <v>0</v>
      </c>
      <c r="AK430" s="177">
        <f>+AG430-'CE_Ministeriale comparato'!K429</f>
        <v>0</v>
      </c>
      <c r="AL430" s="177">
        <f>+AH430-'CE_Ministeriale comparato'!L429</f>
        <v>0</v>
      </c>
    </row>
    <row r="431" spans="3:38" x14ac:dyDescent="0.25">
      <c r="C431" s="161">
        <v>1031709.83</v>
      </c>
      <c r="D431" s="20">
        <v>870076.41</v>
      </c>
      <c r="E431" s="175">
        <f>+'CE-118'!C438</f>
        <v>1031709.83</v>
      </c>
      <c r="F431" s="175">
        <f>+'CE-118'!D438</f>
        <v>870076.41</v>
      </c>
      <c r="G431" s="176">
        <f t="shared" si="12"/>
        <v>0</v>
      </c>
      <c r="H431" s="176">
        <f t="shared" si="13"/>
        <v>0</v>
      </c>
      <c r="S431" s="177">
        <f>+O431-'CE_Ministeriale comparato'!H429</f>
        <v>0</v>
      </c>
      <c r="T431" s="177">
        <f>+P431-'CE_Ministeriale comparato'!I429</f>
        <v>0</v>
      </c>
      <c r="U431" s="177">
        <f>+Q431-'CE_Ministeriale comparato'!J429</f>
        <v>0</v>
      </c>
      <c r="V431" s="177">
        <f>+R431-'CE_Ministeriale comparato'!K429</f>
        <v>0</v>
      </c>
      <c r="W431" s="177">
        <f>+S431-'CE_Ministeriale comparato'!L429</f>
        <v>0</v>
      </c>
      <c r="AH431" s="177">
        <f>+AD431-'CE_Ministeriale comparato'!H430</f>
        <v>0</v>
      </c>
      <c r="AI431" s="177">
        <f>+AE431-'CE_Ministeriale comparato'!I430</f>
        <v>0</v>
      </c>
      <c r="AJ431" s="177">
        <f>+AF431-'CE_Ministeriale comparato'!J430</f>
        <v>0</v>
      </c>
      <c r="AK431" s="177">
        <f>+AG431-'CE_Ministeriale comparato'!K430</f>
        <v>0</v>
      </c>
      <c r="AL431" s="177">
        <f>+AH431-'CE_Ministeriale comparato'!L430</f>
        <v>0</v>
      </c>
    </row>
    <row r="432" spans="3:38" x14ac:dyDescent="0.25">
      <c r="C432" s="161">
        <v>1031709.83</v>
      </c>
      <c r="D432" s="20">
        <v>870076.41</v>
      </c>
      <c r="E432" s="175">
        <f>+'CE-118'!C439</f>
        <v>1031709.83</v>
      </c>
      <c r="F432" s="175">
        <f>+'CE-118'!D439</f>
        <v>870076.41</v>
      </c>
      <c r="G432" s="176">
        <f t="shared" si="12"/>
        <v>0</v>
      </c>
      <c r="H432" s="176">
        <f t="shared" si="13"/>
        <v>0</v>
      </c>
      <c r="S432" s="177">
        <f>+O432-'CE_Ministeriale comparato'!H430</f>
        <v>0</v>
      </c>
      <c r="T432" s="177">
        <f>+P432-'CE_Ministeriale comparato'!I430</f>
        <v>0</v>
      </c>
      <c r="U432" s="177">
        <f>+Q432-'CE_Ministeriale comparato'!J430</f>
        <v>0</v>
      </c>
      <c r="V432" s="177">
        <f>+R432-'CE_Ministeriale comparato'!K430</f>
        <v>0</v>
      </c>
      <c r="W432" s="177">
        <f>+S432-'CE_Ministeriale comparato'!L430</f>
        <v>0</v>
      </c>
      <c r="AH432" s="177">
        <f>+AD432-'CE_Ministeriale comparato'!H431</f>
        <v>0</v>
      </c>
      <c r="AI432" s="177">
        <f>+AE432-'CE_Ministeriale comparato'!I431</f>
        <v>0</v>
      </c>
      <c r="AJ432" s="177">
        <f>+AF432-'CE_Ministeriale comparato'!J431</f>
        <v>0</v>
      </c>
      <c r="AK432" s="177">
        <f>+AG432-'CE_Ministeriale comparato'!K431</f>
        <v>0</v>
      </c>
      <c r="AL432" s="177">
        <f>+AH432-'CE_Ministeriale comparato'!L431</f>
        <v>0</v>
      </c>
    </row>
    <row r="433" spans="3:38" x14ac:dyDescent="0.25">
      <c r="C433" s="161">
        <v>0</v>
      </c>
      <c r="D433" s="20">
        <v>0</v>
      </c>
      <c r="E433" s="175">
        <f>+'CE-118'!C440</f>
        <v>0</v>
      </c>
      <c r="F433" s="175">
        <f>+'CE-118'!D440</f>
        <v>0</v>
      </c>
      <c r="G433" s="176">
        <f t="shared" si="12"/>
        <v>0</v>
      </c>
      <c r="H433" s="176">
        <f t="shared" si="13"/>
        <v>0</v>
      </c>
      <c r="S433" s="177">
        <f>+O433-'CE_Ministeriale comparato'!H431</f>
        <v>0</v>
      </c>
      <c r="T433" s="177">
        <f>+P433-'CE_Ministeriale comparato'!I431</f>
        <v>0</v>
      </c>
      <c r="U433" s="177">
        <f>+Q433-'CE_Ministeriale comparato'!J431</f>
        <v>0</v>
      </c>
      <c r="V433" s="177">
        <f>+R433-'CE_Ministeriale comparato'!K431</f>
        <v>0</v>
      </c>
      <c r="W433" s="177">
        <f>+S433-'CE_Ministeriale comparato'!L431</f>
        <v>0</v>
      </c>
      <c r="AH433" s="177">
        <f>+AD433-'CE_Ministeriale comparato'!H432</f>
        <v>0</v>
      </c>
      <c r="AI433" s="177">
        <f>+AE433-'CE_Ministeriale comparato'!I432</f>
        <v>0</v>
      </c>
      <c r="AJ433" s="177">
        <f>+AF433-'CE_Ministeriale comparato'!J432</f>
        <v>0</v>
      </c>
      <c r="AK433" s="177">
        <f>+AG433-'CE_Ministeriale comparato'!K432</f>
        <v>0</v>
      </c>
      <c r="AL433" s="177">
        <f>+AH433-'CE_Ministeriale comparato'!L432</f>
        <v>0</v>
      </c>
    </row>
    <row r="434" spans="3:38" x14ac:dyDescent="0.25">
      <c r="C434" s="161">
        <v>0</v>
      </c>
      <c r="D434" s="20">
        <v>0</v>
      </c>
      <c r="E434" s="175">
        <f>+'CE-118'!C441</f>
        <v>0</v>
      </c>
      <c r="F434" s="175">
        <f>+'CE-118'!D441</f>
        <v>0</v>
      </c>
      <c r="G434" s="176">
        <f t="shared" si="12"/>
        <v>0</v>
      </c>
      <c r="H434" s="176">
        <f t="shared" si="13"/>
        <v>0</v>
      </c>
      <c r="S434" s="177">
        <f>+O434-'CE_Ministeriale comparato'!H432</f>
        <v>0</v>
      </c>
      <c r="T434" s="177">
        <f>+P434-'CE_Ministeriale comparato'!I432</f>
        <v>0</v>
      </c>
      <c r="U434" s="177">
        <f>+Q434-'CE_Ministeriale comparato'!J432</f>
        <v>0</v>
      </c>
      <c r="V434" s="177">
        <f>+R434-'CE_Ministeriale comparato'!K432</f>
        <v>0</v>
      </c>
      <c r="W434" s="177">
        <f>+S434-'CE_Ministeriale comparato'!L432</f>
        <v>0</v>
      </c>
      <c r="AH434" s="177">
        <f>+AD434-'CE_Ministeriale comparato'!H433</f>
        <v>0</v>
      </c>
      <c r="AI434" s="177">
        <f>+AE434-'CE_Ministeriale comparato'!I433</f>
        <v>0</v>
      </c>
      <c r="AJ434" s="177">
        <f>+AF434-'CE_Ministeriale comparato'!J433</f>
        <v>0</v>
      </c>
      <c r="AK434" s="177">
        <f>+AG434-'CE_Ministeriale comparato'!K433</f>
        <v>0</v>
      </c>
      <c r="AL434" s="177">
        <f>+AH434-'CE_Ministeriale comparato'!L433</f>
        <v>0</v>
      </c>
    </row>
    <row r="435" spans="3:38" x14ac:dyDescent="0.25">
      <c r="C435" s="161">
        <v>10624855.67</v>
      </c>
      <c r="D435" s="20">
        <v>11466849.109999999</v>
      </c>
      <c r="E435" s="175">
        <f>+'CE-118'!C442</f>
        <v>10624855.67</v>
      </c>
      <c r="F435" s="175">
        <f>+'CE-118'!D442</f>
        <v>11466849.109999999</v>
      </c>
      <c r="G435" s="176">
        <f t="shared" si="12"/>
        <v>0</v>
      </c>
      <c r="H435" s="176">
        <f t="shared" si="13"/>
        <v>0</v>
      </c>
      <c r="S435" s="177">
        <f>+O435-'CE_Ministeriale comparato'!H433</f>
        <v>0</v>
      </c>
      <c r="T435" s="177">
        <f>+P435-'CE_Ministeriale comparato'!I433</f>
        <v>0</v>
      </c>
      <c r="U435" s="177">
        <f>+Q435-'CE_Ministeriale comparato'!J433</f>
        <v>0</v>
      </c>
      <c r="V435" s="177">
        <f>+R435-'CE_Ministeriale comparato'!K433</f>
        <v>0</v>
      </c>
      <c r="W435" s="177">
        <f>+S435-'CE_Ministeriale comparato'!L433</f>
        <v>0</v>
      </c>
      <c r="AH435" s="177">
        <f>+AD435-'CE_Ministeriale comparato'!H434</f>
        <v>0</v>
      </c>
      <c r="AI435" s="177">
        <f>+AE435-'CE_Ministeriale comparato'!I434</f>
        <v>0</v>
      </c>
      <c r="AJ435" s="177">
        <f>+AF435-'CE_Ministeriale comparato'!J434</f>
        <v>0</v>
      </c>
      <c r="AK435" s="177">
        <f>+AG435-'CE_Ministeriale comparato'!K434</f>
        <v>0</v>
      </c>
      <c r="AL435" s="177">
        <f>+AH435-'CE_Ministeriale comparato'!L434</f>
        <v>0</v>
      </c>
    </row>
    <row r="436" spans="3:38" x14ac:dyDescent="0.25">
      <c r="C436" s="161">
        <v>9424086.5</v>
      </c>
      <c r="D436" s="20">
        <v>10953941.699999999</v>
      </c>
      <c r="E436" s="175">
        <f>+'CE-118'!C443</f>
        <v>9424086.5</v>
      </c>
      <c r="F436" s="175">
        <f>+'CE-118'!D443</f>
        <v>10953941.699999999</v>
      </c>
      <c r="G436" s="176">
        <f t="shared" si="12"/>
        <v>0</v>
      </c>
      <c r="H436" s="176">
        <f t="shared" si="13"/>
        <v>0</v>
      </c>
      <c r="S436" s="177">
        <f>+O436-'CE_Ministeriale comparato'!H434</f>
        <v>0</v>
      </c>
      <c r="T436" s="177">
        <f>+P436-'CE_Ministeriale comparato'!I434</f>
        <v>0</v>
      </c>
      <c r="U436" s="177">
        <f>+Q436-'CE_Ministeriale comparato'!J434</f>
        <v>0</v>
      </c>
      <c r="V436" s="177">
        <f>+R436-'CE_Ministeriale comparato'!K434</f>
        <v>0</v>
      </c>
      <c r="W436" s="177">
        <f>+S436-'CE_Ministeriale comparato'!L434</f>
        <v>0</v>
      </c>
      <c r="AH436" s="177">
        <f>+AD436-'CE_Ministeriale comparato'!H435</f>
        <v>0</v>
      </c>
      <c r="AI436" s="177">
        <f>+AE436-'CE_Ministeriale comparato'!I435</f>
        <v>0</v>
      </c>
      <c r="AJ436" s="177">
        <f>+AF436-'CE_Ministeriale comparato'!J435</f>
        <v>0</v>
      </c>
      <c r="AK436" s="177">
        <f>+AG436-'CE_Ministeriale comparato'!K435</f>
        <v>0</v>
      </c>
      <c r="AL436" s="177">
        <f>+AH436-'CE_Ministeriale comparato'!L435</f>
        <v>0</v>
      </c>
    </row>
    <row r="437" spans="3:38" x14ac:dyDescent="0.25">
      <c r="C437" s="161">
        <v>1200769.17</v>
      </c>
      <c r="D437" s="20">
        <v>512907.41</v>
      </c>
      <c r="E437" s="175">
        <f>+'CE-118'!C444</f>
        <v>1200769.17</v>
      </c>
      <c r="F437" s="175">
        <f>+'CE-118'!D444</f>
        <v>512907.41</v>
      </c>
      <c r="G437" s="176">
        <f t="shared" si="12"/>
        <v>0</v>
      </c>
      <c r="H437" s="176">
        <f t="shared" si="13"/>
        <v>0</v>
      </c>
      <c r="S437" s="177">
        <f>+O437-'CE_Ministeriale comparato'!H435</f>
        <v>0</v>
      </c>
      <c r="T437" s="177">
        <f>+P437-'CE_Ministeriale comparato'!I435</f>
        <v>0</v>
      </c>
      <c r="U437" s="177">
        <f>+Q437-'CE_Ministeriale comparato'!J435</f>
        <v>0</v>
      </c>
      <c r="V437" s="177">
        <f>+R437-'CE_Ministeriale comparato'!K435</f>
        <v>0</v>
      </c>
      <c r="W437" s="177">
        <f>+S437-'CE_Ministeriale comparato'!L435</f>
        <v>0</v>
      </c>
      <c r="AH437" s="177">
        <f>+AD437-'CE_Ministeriale comparato'!H436</f>
        <v>0</v>
      </c>
      <c r="AI437" s="177">
        <f>+AE437-'CE_Ministeriale comparato'!I436</f>
        <v>0</v>
      </c>
      <c r="AJ437" s="177">
        <f>+AF437-'CE_Ministeriale comparato'!J436</f>
        <v>0</v>
      </c>
      <c r="AK437" s="177">
        <f>+AG437-'CE_Ministeriale comparato'!K436</f>
        <v>0</v>
      </c>
      <c r="AL437" s="177">
        <f>+AH437-'CE_Ministeriale comparato'!L436</f>
        <v>0</v>
      </c>
    </row>
    <row r="438" spans="3:38" x14ac:dyDescent="0.25">
      <c r="C438" s="161">
        <v>0</v>
      </c>
      <c r="D438" s="20">
        <v>0</v>
      </c>
      <c r="E438" s="175">
        <f>+'CE-118'!C445</f>
        <v>0</v>
      </c>
      <c r="F438" s="175">
        <f>+'CE-118'!D445</f>
        <v>0</v>
      </c>
      <c r="G438" s="176">
        <f t="shared" si="12"/>
        <v>0</v>
      </c>
      <c r="H438" s="176">
        <f t="shared" si="13"/>
        <v>0</v>
      </c>
      <c r="S438" s="177">
        <f>+O438-'CE_Ministeriale comparato'!H436</f>
        <v>0</v>
      </c>
      <c r="T438" s="177">
        <f>+P438-'CE_Ministeriale comparato'!I436</f>
        <v>0</v>
      </c>
      <c r="U438" s="177">
        <f>+Q438-'CE_Ministeriale comparato'!J436</f>
        <v>0</v>
      </c>
      <c r="V438" s="177">
        <f>+R438-'CE_Ministeriale comparato'!K436</f>
        <v>0</v>
      </c>
      <c r="W438" s="177">
        <f>+S438-'CE_Ministeriale comparato'!L436</f>
        <v>0</v>
      </c>
      <c r="AH438" s="177">
        <f>+AD438-'CE_Ministeriale comparato'!H437</f>
        <v>0</v>
      </c>
      <c r="AI438" s="177">
        <f>+AE438-'CE_Ministeriale comparato'!I437</f>
        <v>0</v>
      </c>
      <c r="AJ438" s="177">
        <f>+AF438-'CE_Ministeriale comparato'!J437</f>
        <v>0</v>
      </c>
      <c r="AK438" s="177">
        <f>+AG438-'CE_Ministeriale comparato'!K437</f>
        <v>0</v>
      </c>
      <c r="AL438" s="177">
        <f>+AH438-'CE_Ministeriale comparato'!L437</f>
        <v>0</v>
      </c>
    </row>
    <row r="439" spans="3:38" x14ac:dyDescent="0.25">
      <c r="C439" s="161">
        <v>2794435.25</v>
      </c>
      <c r="D439" s="20">
        <v>4093642.1999999997</v>
      </c>
      <c r="E439" s="175">
        <f>+'CE-118'!C446</f>
        <v>2794435.25</v>
      </c>
      <c r="F439" s="175">
        <f>+'CE-118'!D446</f>
        <v>4093642.1999999997</v>
      </c>
      <c r="G439" s="176">
        <f t="shared" si="12"/>
        <v>0</v>
      </c>
      <c r="H439" s="176">
        <f t="shared" si="13"/>
        <v>0</v>
      </c>
      <c r="S439" s="177">
        <f>+O439-'CE_Ministeriale comparato'!H437</f>
        <v>0</v>
      </c>
      <c r="T439" s="177">
        <f>+P439-'CE_Ministeriale comparato'!I437</f>
        <v>0</v>
      </c>
      <c r="U439" s="177">
        <f>+Q439-'CE_Ministeriale comparato'!J437</f>
        <v>0</v>
      </c>
      <c r="V439" s="177">
        <f>+R439-'CE_Ministeriale comparato'!K437</f>
        <v>0</v>
      </c>
      <c r="W439" s="177">
        <f>+S439-'CE_Ministeriale comparato'!L437</f>
        <v>0</v>
      </c>
      <c r="AH439" s="177">
        <f>+AD439-'CE_Ministeriale comparato'!H438</f>
        <v>0</v>
      </c>
      <c r="AI439" s="177">
        <f>+AE439-'CE_Ministeriale comparato'!I438</f>
        <v>0</v>
      </c>
      <c r="AJ439" s="177">
        <f>+AF439-'CE_Ministeriale comparato'!J438</f>
        <v>0</v>
      </c>
      <c r="AK439" s="177">
        <f>+AG439-'CE_Ministeriale comparato'!K438</f>
        <v>0</v>
      </c>
      <c r="AL439" s="177">
        <f>+AH439-'CE_Ministeriale comparato'!L438</f>
        <v>0</v>
      </c>
    </row>
    <row r="440" spans="3:38" x14ac:dyDescent="0.25">
      <c r="C440" s="161">
        <v>1831834.97</v>
      </c>
      <c r="D440" s="20">
        <v>1865585.19</v>
      </c>
      <c r="E440" s="175">
        <f>+'CE-118'!C447</f>
        <v>1831834.97</v>
      </c>
      <c r="F440" s="175">
        <f>+'CE-118'!D447</f>
        <v>1865585.19</v>
      </c>
      <c r="G440" s="176">
        <f t="shared" si="12"/>
        <v>0</v>
      </c>
      <c r="H440" s="176">
        <f t="shared" si="13"/>
        <v>0</v>
      </c>
      <c r="S440" s="177">
        <f>+O440-'CE_Ministeriale comparato'!H438</f>
        <v>0</v>
      </c>
      <c r="T440" s="177">
        <f>+P440-'CE_Ministeriale comparato'!I438</f>
        <v>0</v>
      </c>
      <c r="U440" s="177">
        <f>+Q440-'CE_Ministeriale comparato'!J438</f>
        <v>0</v>
      </c>
      <c r="V440" s="177">
        <f>+R440-'CE_Ministeriale comparato'!K438</f>
        <v>0</v>
      </c>
      <c r="W440" s="177">
        <f>+S440-'CE_Ministeriale comparato'!L438</f>
        <v>0</v>
      </c>
      <c r="AH440" s="177">
        <f>+AD440-'CE_Ministeriale comparato'!H439</f>
        <v>0</v>
      </c>
      <c r="AI440" s="177">
        <f>+AE440-'CE_Ministeriale comparato'!I439</f>
        <v>0</v>
      </c>
      <c r="AJ440" s="177">
        <f>+AF440-'CE_Ministeriale comparato'!J439</f>
        <v>0</v>
      </c>
      <c r="AK440" s="177">
        <f>+AG440-'CE_Ministeriale comparato'!K439</f>
        <v>0</v>
      </c>
      <c r="AL440" s="177">
        <f>+AH440-'CE_Ministeriale comparato'!L439</f>
        <v>0</v>
      </c>
    </row>
    <row r="441" spans="3:38" x14ac:dyDescent="0.25">
      <c r="C441" s="161">
        <v>0</v>
      </c>
      <c r="D441" s="20">
        <v>0</v>
      </c>
      <c r="E441" s="175">
        <f>+'CE-118'!C448</f>
        <v>0</v>
      </c>
      <c r="F441" s="175">
        <f>+'CE-118'!D448</f>
        <v>0</v>
      </c>
      <c r="G441" s="176">
        <f t="shared" si="12"/>
        <v>0</v>
      </c>
      <c r="H441" s="176">
        <f t="shared" si="13"/>
        <v>0</v>
      </c>
      <c r="S441" s="177">
        <f>+O441-'CE_Ministeriale comparato'!H439</f>
        <v>0</v>
      </c>
      <c r="T441" s="177">
        <f>+P441-'CE_Ministeriale comparato'!I439</f>
        <v>0</v>
      </c>
      <c r="U441" s="177">
        <f>+Q441-'CE_Ministeriale comparato'!J439</f>
        <v>0</v>
      </c>
      <c r="V441" s="177">
        <f>+R441-'CE_Ministeriale comparato'!K439</f>
        <v>0</v>
      </c>
      <c r="W441" s="177">
        <f>+S441-'CE_Ministeriale comparato'!L439</f>
        <v>0</v>
      </c>
      <c r="AH441" s="177">
        <f>+AD441-'CE_Ministeriale comparato'!H440</f>
        <v>0</v>
      </c>
      <c r="AI441" s="177">
        <f>+AE441-'CE_Ministeriale comparato'!I440</f>
        <v>0</v>
      </c>
      <c r="AJ441" s="177">
        <f>+AF441-'CE_Ministeriale comparato'!J440</f>
        <v>0</v>
      </c>
      <c r="AK441" s="177">
        <f>+AG441-'CE_Ministeriale comparato'!K440</f>
        <v>0</v>
      </c>
      <c r="AL441" s="177">
        <f>+AH441-'CE_Ministeriale comparato'!L440</f>
        <v>0</v>
      </c>
    </row>
    <row r="442" spans="3:38" x14ac:dyDescent="0.25">
      <c r="C442" s="161">
        <v>962600.28</v>
      </c>
      <c r="D442" s="20">
        <v>2228057.0099999998</v>
      </c>
      <c r="E442" s="175">
        <f>+'CE-118'!C449</f>
        <v>962600.28</v>
      </c>
      <c r="F442" s="175">
        <f>+'CE-118'!D449</f>
        <v>2228057.0099999998</v>
      </c>
      <c r="G442" s="176">
        <f t="shared" si="12"/>
        <v>0</v>
      </c>
      <c r="H442" s="176">
        <f t="shared" si="13"/>
        <v>0</v>
      </c>
      <c r="S442" s="177">
        <f>+O442-'CE_Ministeriale comparato'!H440</f>
        <v>0</v>
      </c>
      <c r="T442" s="177">
        <f>+P442-'CE_Ministeriale comparato'!I440</f>
        <v>0</v>
      </c>
      <c r="U442" s="177">
        <f>+Q442-'CE_Ministeriale comparato'!J440</f>
        <v>0</v>
      </c>
      <c r="V442" s="177">
        <f>+R442-'CE_Ministeriale comparato'!K440</f>
        <v>0</v>
      </c>
      <c r="W442" s="177">
        <f>+S442-'CE_Ministeriale comparato'!L440</f>
        <v>0</v>
      </c>
      <c r="AH442" s="177">
        <f>+AD442-'CE_Ministeriale comparato'!H441</f>
        <v>0</v>
      </c>
      <c r="AI442" s="177">
        <f>+AE442-'CE_Ministeriale comparato'!I441</f>
        <v>0</v>
      </c>
      <c r="AJ442" s="177">
        <f>+AF442-'CE_Ministeriale comparato'!J441</f>
        <v>0</v>
      </c>
      <c r="AK442" s="177">
        <f>+AG442-'CE_Ministeriale comparato'!K441</f>
        <v>0</v>
      </c>
      <c r="AL442" s="177">
        <f>+AH442-'CE_Ministeriale comparato'!L441</f>
        <v>0</v>
      </c>
    </row>
    <row r="443" spans="3:38" x14ac:dyDescent="0.25">
      <c r="C443" s="161">
        <v>713738.73</v>
      </c>
      <c r="D443" s="20">
        <v>760882.07</v>
      </c>
      <c r="E443" s="175">
        <f>+'CE-118'!C450</f>
        <v>713738.73</v>
      </c>
      <c r="F443" s="175">
        <f>+'CE-118'!D450</f>
        <v>760882.07</v>
      </c>
      <c r="G443" s="176">
        <f t="shared" si="12"/>
        <v>0</v>
      </c>
      <c r="H443" s="176">
        <f t="shared" si="13"/>
        <v>0</v>
      </c>
      <c r="S443" s="177">
        <f>+O443-'CE_Ministeriale comparato'!H441</f>
        <v>0</v>
      </c>
      <c r="T443" s="177">
        <f>+P443-'CE_Ministeriale comparato'!I441</f>
        <v>0</v>
      </c>
      <c r="U443" s="177">
        <f>+Q443-'CE_Ministeriale comparato'!J441</f>
        <v>0</v>
      </c>
      <c r="V443" s="177">
        <f>+R443-'CE_Ministeriale comparato'!K441</f>
        <v>0</v>
      </c>
      <c r="W443" s="177">
        <f>+S443-'CE_Ministeriale comparato'!L441</f>
        <v>0</v>
      </c>
      <c r="AH443" s="177">
        <f>+AD443-'CE_Ministeriale comparato'!H442</f>
        <v>0</v>
      </c>
      <c r="AI443" s="177">
        <f>+AE443-'CE_Ministeriale comparato'!I442</f>
        <v>0</v>
      </c>
      <c r="AJ443" s="177">
        <f>+AF443-'CE_Ministeriale comparato'!J442</f>
        <v>0</v>
      </c>
      <c r="AK443" s="177">
        <f>+AG443-'CE_Ministeriale comparato'!K442</f>
        <v>0</v>
      </c>
      <c r="AL443" s="177">
        <f>+AH443-'CE_Ministeriale comparato'!L442</f>
        <v>0</v>
      </c>
    </row>
    <row r="444" spans="3:38" x14ac:dyDescent="0.25">
      <c r="C444" s="161">
        <v>248861.55</v>
      </c>
      <c r="D444" s="20">
        <v>1466480.06</v>
      </c>
      <c r="E444" s="175">
        <f>+'CE-118'!C451</f>
        <v>248861.55</v>
      </c>
      <c r="F444" s="175">
        <f>+'CE-118'!D451</f>
        <v>1466480.06</v>
      </c>
      <c r="G444" s="176">
        <f t="shared" si="12"/>
        <v>0</v>
      </c>
      <c r="H444" s="176">
        <f t="shared" si="13"/>
        <v>0</v>
      </c>
      <c r="S444" s="177">
        <f>+O444-'CE_Ministeriale comparato'!H442</f>
        <v>0</v>
      </c>
      <c r="T444" s="177">
        <f>+P444-'CE_Ministeriale comparato'!I442</f>
        <v>0</v>
      </c>
      <c r="U444" s="177">
        <f>+Q444-'CE_Ministeriale comparato'!J442</f>
        <v>0</v>
      </c>
      <c r="V444" s="177">
        <f>+R444-'CE_Ministeriale comparato'!K442</f>
        <v>0</v>
      </c>
      <c r="W444" s="177">
        <f>+S444-'CE_Ministeriale comparato'!L442</f>
        <v>0</v>
      </c>
      <c r="AH444" s="177">
        <f>+AD444-'CE_Ministeriale comparato'!H443</f>
        <v>0</v>
      </c>
      <c r="AI444" s="177">
        <f>+AE444-'CE_Ministeriale comparato'!I443</f>
        <v>0</v>
      </c>
      <c r="AJ444" s="177">
        <f>+AF444-'CE_Ministeriale comparato'!J443</f>
        <v>0</v>
      </c>
      <c r="AK444" s="177">
        <f>+AG444-'CE_Ministeriale comparato'!K443</f>
        <v>0</v>
      </c>
      <c r="AL444" s="177">
        <f>+AH444-'CE_Ministeriale comparato'!L443</f>
        <v>0</v>
      </c>
    </row>
    <row r="445" spans="3:38" x14ac:dyDescent="0.25">
      <c r="C445" s="161">
        <v>0</v>
      </c>
      <c r="D445" s="20">
        <v>0</v>
      </c>
      <c r="E445" s="175">
        <f>+'CE-118'!C452</f>
        <v>0</v>
      </c>
      <c r="F445" s="175">
        <f>+'CE-118'!D452</f>
        <v>0</v>
      </c>
      <c r="G445" s="176">
        <f t="shared" si="12"/>
        <v>0</v>
      </c>
      <c r="H445" s="176">
        <f t="shared" si="13"/>
        <v>0</v>
      </c>
      <c r="S445" s="177">
        <f>+O445-'CE_Ministeriale comparato'!H443</f>
        <v>0</v>
      </c>
      <c r="T445" s="177">
        <f>+P445-'CE_Ministeriale comparato'!I443</f>
        <v>0</v>
      </c>
      <c r="U445" s="177">
        <f>+Q445-'CE_Ministeriale comparato'!J443</f>
        <v>0</v>
      </c>
      <c r="V445" s="177">
        <f>+R445-'CE_Ministeriale comparato'!K443</f>
        <v>0</v>
      </c>
      <c r="W445" s="177">
        <f>+S445-'CE_Ministeriale comparato'!L443</f>
        <v>0</v>
      </c>
      <c r="AH445" s="177">
        <f>+AD445-'CE_Ministeriale comparato'!H444</f>
        <v>0</v>
      </c>
      <c r="AI445" s="177">
        <f>+AE445-'CE_Ministeriale comparato'!I444</f>
        <v>0</v>
      </c>
      <c r="AJ445" s="177">
        <f>+AF445-'CE_Ministeriale comparato'!J444</f>
        <v>0</v>
      </c>
      <c r="AK445" s="177">
        <f>+AG445-'CE_Ministeriale comparato'!K444</f>
        <v>0</v>
      </c>
      <c r="AL445" s="177">
        <f>+AH445-'CE_Ministeriale comparato'!L444</f>
        <v>0</v>
      </c>
    </row>
    <row r="446" spans="3:38" x14ac:dyDescent="0.25">
      <c r="C446" s="161">
        <v>0</v>
      </c>
      <c r="D446" s="20">
        <v>694.88</v>
      </c>
      <c r="E446" s="175">
        <f>+'CE-118'!C453</f>
        <v>0</v>
      </c>
      <c r="F446" s="175">
        <f>+'CE-118'!D453</f>
        <v>694.88</v>
      </c>
      <c r="G446" s="176">
        <f t="shared" si="12"/>
        <v>0</v>
      </c>
      <c r="H446" s="176">
        <f t="shared" si="13"/>
        <v>0</v>
      </c>
      <c r="S446" s="177">
        <f>+O446-'CE_Ministeriale comparato'!H444</f>
        <v>0</v>
      </c>
      <c r="T446" s="177">
        <f>+P446-'CE_Ministeriale comparato'!I444</f>
        <v>0</v>
      </c>
      <c r="U446" s="177">
        <f>+Q446-'CE_Ministeriale comparato'!J444</f>
        <v>0</v>
      </c>
      <c r="V446" s="177">
        <f>+R446-'CE_Ministeriale comparato'!K444</f>
        <v>0</v>
      </c>
      <c r="W446" s="177">
        <f>+S446-'CE_Ministeriale comparato'!L444</f>
        <v>0</v>
      </c>
      <c r="AH446" s="177">
        <f>+AD446-'CE_Ministeriale comparato'!H445</f>
        <v>0</v>
      </c>
      <c r="AI446" s="177">
        <f>+AE446-'CE_Ministeriale comparato'!I445</f>
        <v>0</v>
      </c>
      <c r="AJ446" s="177">
        <f>+AF446-'CE_Ministeriale comparato'!J445</f>
        <v>0</v>
      </c>
      <c r="AK446" s="177">
        <f>+AG446-'CE_Ministeriale comparato'!K445</f>
        <v>0</v>
      </c>
      <c r="AL446" s="177">
        <f>+AH446-'CE_Ministeriale comparato'!L445</f>
        <v>0</v>
      </c>
    </row>
    <row r="447" spans="3:38" x14ac:dyDescent="0.25">
      <c r="C447" s="161">
        <v>16992379.140000001</v>
      </c>
      <c r="D447" s="20">
        <v>17217603.590000004</v>
      </c>
      <c r="E447" s="175">
        <f>+'CE-118'!C454</f>
        <v>16992379.140000001</v>
      </c>
      <c r="F447" s="175">
        <f>+'CE-118'!D454</f>
        <v>17217603.590000004</v>
      </c>
      <c r="G447" s="176">
        <f t="shared" si="12"/>
        <v>0</v>
      </c>
      <c r="H447" s="176">
        <f t="shared" si="13"/>
        <v>0</v>
      </c>
      <c r="S447" s="177">
        <f>+O447-'CE_Ministeriale comparato'!H445</f>
        <v>0</v>
      </c>
      <c r="T447" s="177">
        <f>+P447-'CE_Ministeriale comparato'!I445</f>
        <v>0</v>
      </c>
      <c r="U447" s="177">
        <f>+Q447-'CE_Ministeriale comparato'!J445</f>
        <v>0</v>
      </c>
      <c r="V447" s="177">
        <f>+R447-'CE_Ministeriale comparato'!K445</f>
        <v>0</v>
      </c>
      <c r="W447" s="177">
        <f>+S447-'CE_Ministeriale comparato'!L445</f>
        <v>0</v>
      </c>
      <c r="AH447" s="177">
        <f>+AD447-'CE_Ministeriale comparato'!H446</f>
        <v>0</v>
      </c>
      <c r="AI447" s="177">
        <f>+AE447-'CE_Ministeriale comparato'!I446</f>
        <v>0</v>
      </c>
      <c r="AJ447" s="177">
        <f>+AF447-'CE_Ministeriale comparato'!J446</f>
        <v>0</v>
      </c>
      <c r="AK447" s="177">
        <f>+AG447-'CE_Ministeriale comparato'!K446</f>
        <v>0</v>
      </c>
      <c r="AL447" s="177">
        <f>+AH447-'CE_Ministeriale comparato'!L446</f>
        <v>0</v>
      </c>
    </row>
    <row r="448" spans="3:38" x14ac:dyDescent="0.25">
      <c r="C448" s="161">
        <v>442801.26</v>
      </c>
      <c r="D448" s="20">
        <v>497397.12</v>
      </c>
      <c r="E448" s="175">
        <f>+'CE-118'!C455</f>
        <v>442801.26</v>
      </c>
      <c r="F448" s="175">
        <f>+'CE-118'!D455</f>
        <v>497397.12</v>
      </c>
      <c r="G448" s="176">
        <f t="shared" si="12"/>
        <v>0</v>
      </c>
      <c r="H448" s="176">
        <f t="shared" si="13"/>
        <v>0</v>
      </c>
      <c r="S448" s="177">
        <f>+O448-'CE_Ministeriale comparato'!H446</f>
        <v>0</v>
      </c>
      <c r="T448" s="177">
        <f>+P448-'CE_Ministeriale comparato'!I446</f>
        <v>0</v>
      </c>
      <c r="U448" s="177">
        <f>+Q448-'CE_Ministeriale comparato'!J446</f>
        <v>0</v>
      </c>
      <c r="V448" s="177">
        <f>+R448-'CE_Ministeriale comparato'!K446</f>
        <v>0</v>
      </c>
      <c r="W448" s="177">
        <f>+S448-'CE_Ministeriale comparato'!L446</f>
        <v>0</v>
      </c>
      <c r="AH448" s="177">
        <f>+AD448-'CE_Ministeriale comparato'!H447</f>
        <v>0</v>
      </c>
      <c r="AI448" s="177">
        <f>+AE448-'CE_Ministeriale comparato'!I447</f>
        <v>0</v>
      </c>
      <c r="AJ448" s="177">
        <f>+AF448-'CE_Ministeriale comparato'!J447</f>
        <v>0</v>
      </c>
      <c r="AK448" s="177">
        <f>+AG448-'CE_Ministeriale comparato'!K447</f>
        <v>0</v>
      </c>
      <c r="AL448" s="177">
        <f>+AH448-'CE_Ministeriale comparato'!L447</f>
        <v>0</v>
      </c>
    </row>
    <row r="449" spans="3:38" x14ac:dyDescent="0.25">
      <c r="C449" s="161">
        <v>0</v>
      </c>
      <c r="D449" s="20">
        <v>0</v>
      </c>
      <c r="E449" s="175">
        <f>+'CE-118'!C456</f>
        <v>0</v>
      </c>
      <c r="F449" s="175">
        <f>+'CE-118'!D456</f>
        <v>0</v>
      </c>
      <c r="G449" s="176">
        <f t="shared" si="12"/>
        <v>0</v>
      </c>
      <c r="H449" s="176">
        <f t="shared" si="13"/>
        <v>0</v>
      </c>
      <c r="S449" s="177">
        <f>+O449-'CE_Ministeriale comparato'!H447</f>
        <v>0</v>
      </c>
      <c r="T449" s="177">
        <f>+P449-'CE_Ministeriale comparato'!I447</f>
        <v>0</v>
      </c>
      <c r="U449" s="177">
        <f>+Q449-'CE_Ministeriale comparato'!J447</f>
        <v>0</v>
      </c>
      <c r="V449" s="177">
        <f>+R449-'CE_Ministeriale comparato'!K447</f>
        <v>0</v>
      </c>
      <c r="W449" s="177">
        <f>+S449-'CE_Ministeriale comparato'!L447</f>
        <v>0</v>
      </c>
      <c r="AH449" s="177">
        <f>+AD449-'CE_Ministeriale comparato'!H448</f>
        <v>0</v>
      </c>
      <c r="AI449" s="177">
        <f>+AE449-'CE_Ministeriale comparato'!I448</f>
        <v>0</v>
      </c>
      <c r="AJ449" s="177">
        <f>+AF449-'CE_Ministeriale comparato'!J448</f>
        <v>0</v>
      </c>
      <c r="AK449" s="177">
        <f>+AG449-'CE_Ministeriale comparato'!K448</f>
        <v>0</v>
      </c>
      <c r="AL449" s="177">
        <f>+AH449-'CE_Ministeriale comparato'!L448</f>
        <v>0</v>
      </c>
    </row>
    <row r="450" spans="3:38" x14ac:dyDescent="0.25">
      <c r="C450" s="161">
        <v>0</v>
      </c>
      <c r="D450" s="20">
        <v>0</v>
      </c>
      <c r="E450" s="175">
        <f>+'CE-118'!C457</f>
        <v>0</v>
      </c>
      <c r="F450" s="175">
        <f>+'CE-118'!D457</f>
        <v>0</v>
      </c>
      <c r="G450" s="176">
        <f t="shared" si="12"/>
        <v>0</v>
      </c>
      <c r="H450" s="176">
        <f t="shared" si="13"/>
        <v>0</v>
      </c>
      <c r="S450" s="177">
        <f>+O450-'CE_Ministeriale comparato'!H448</f>
        <v>0</v>
      </c>
      <c r="T450" s="177">
        <f>+P450-'CE_Ministeriale comparato'!I448</f>
        <v>0</v>
      </c>
      <c r="U450" s="177">
        <f>+Q450-'CE_Ministeriale comparato'!J448</f>
        <v>0</v>
      </c>
      <c r="V450" s="177">
        <f>+R450-'CE_Ministeriale comparato'!K448</f>
        <v>0</v>
      </c>
      <c r="W450" s="177">
        <f>+S450-'CE_Ministeriale comparato'!L448</f>
        <v>0</v>
      </c>
      <c r="AH450" s="177">
        <f>+AD450-'CE_Ministeriale comparato'!H449</f>
        <v>0</v>
      </c>
      <c r="AI450" s="177">
        <f>+AE450-'CE_Ministeriale comparato'!I449</f>
        <v>0</v>
      </c>
      <c r="AJ450" s="177">
        <f>+AF450-'CE_Ministeriale comparato'!J449</f>
        <v>0</v>
      </c>
      <c r="AK450" s="177">
        <f>+AG450-'CE_Ministeriale comparato'!K449</f>
        <v>0</v>
      </c>
      <c r="AL450" s="177">
        <f>+AH450-'CE_Ministeriale comparato'!L449</f>
        <v>0</v>
      </c>
    </row>
    <row r="451" spans="3:38" x14ac:dyDescent="0.25">
      <c r="C451" s="161">
        <v>0</v>
      </c>
      <c r="D451" s="20">
        <v>0</v>
      </c>
      <c r="E451" s="175">
        <f>+'CE-118'!C458</f>
        <v>0</v>
      </c>
      <c r="F451" s="175">
        <f>+'CE-118'!D458</f>
        <v>0</v>
      </c>
      <c r="G451" s="176">
        <f t="shared" si="12"/>
        <v>0</v>
      </c>
      <c r="H451" s="176">
        <f t="shared" si="13"/>
        <v>0</v>
      </c>
      <c r="S451" s="177">
        <f>+O451-'CE_Ministeriale comparato'!H449</f>
        <v>0</v>
      </c>
      <c r="T451" s="177">
        <f>+P451-'CE_Ministeriale comparato'!I449</f>
        <v>0</v>
      </c>
      <c r="U451" s="177">
        <f>+Q451-'CE_Ministeriale comparato'!J449</f>
        <v>0</v>
      </c>
      <c r="V451" s="177">
        <f>+R451-'CE_Ministeriale comparato'!K449</f>
        <v>0</v>
      </c>
      <c r="W451" s="177">
        <f>+S451-'CE_Ministeriale comparato'!L449</f>
        <v>0</v>
      </c>
      <c r="AH451" s="177">
        <f>+AD451-'CE_Ministeriale comparato'!H450</f>
        <v>0</v>
      </c>
      <c r="AI451" s="177">
        <f>+AE451-'CE_Ministeriale comparato'!I450</f>
        <v>0</v>
      </c>
      <c r="AJ451" s="177">
        <f>+AF451-'CE_Ministeriale comparato'!J450</f>
        <v>0</v>
      </c>
      <c r="AK451" s="177">
        <f>+AG451-'CE_Ministeriale comparato'!K450</f>
        <v>0</v>
      </c>
      <c r="AL451" s="177">
        <f>+AH451-'CE_Ministeriale comparato'!L450</f>
        <v>0</v>
      </c>
    </row>
    <row r="452" spans="3:38" x14ac:dyDescent="0.25">
      <c r="C452" s="161">
        <v>435711.27</v>
      </c>
      <c r="D452" s="20">
        <v>490307.13</v>
      </c>
      <c r="E452" s="175">
        <f>+'CE-118'!C459</f>
        <v>435711.27</v>
      </c>
      <c r="F452" s="175">
        <f>+'CE-118'!D459</f>
        <v>490307.13</v>
      </c>
      <c r="G452" s="176">
        <f t="shared" ref="G452:G515" si="14">+E452-C452</f>
        <v>0</v>
      </c>
      <c r="H452" s="176">
        <f t="shared" ref="H452:H515" si="15">+F452-D452</f>
        <v>0</v>
      </c>
      <c r="S452" s="177">
        <f>+O452-'CE_Ministeriale comparato'!H450</f>
        <v>0</v>
      </c>
      <c r="T452" s="177">
        <f>+P452-'CE_Ministeriale comparato'!I450</f>
        <v>0</v>
      </c>
      <c r="U452" s="177">
        <f>+Q452-'CE_Ministeriale comparato'!J450</f>
        <v>0</v>
      </c>
      <c r="V452" s="177">
        <f>+R452-'CE_Ministeriale comparato'!K450</f>
        <v>0</v>
      </c>
      <c r="W452" s="177">
        <f>+S452-'CE_Ministeriale comparato'!L450</f>
        <v>0</v>
      </c>
      <c r="AH452" s="177">
        <f>+AD452-'CE_Ministeriale comparato'!H451</f>
        <v>0</v>
      </c>
      <c r="AI452" s="177">
        <f>+AE452-'CE_Ministeriale comparato'!I451</f>
        <v>0</v>
      </c>
      <c r="AJ452" s="177">
        <f>+AF452-'CE_Ministeriale comparato'!J451</f>
        <v>0</v>
      </c>
      <c r="AK452" s="177">
        <f>+AG452-'CE_Ministeriale comparato'!K451</f>
        <v>0</v>
      </c>
      <c r="AL452" s="177">
        <f>+AH452-'CE_Ministeriale comparato'!L451</f>
        <v>0</v>
      </c>
    </row>
    <row r="453" spans="3:38" x14ac:dyDescent="0.25">
      <c r="C453" s="161">
        <v>0</v>
      </c>
      <c r="D453" s="20">
        <v>0</v>
      </c>
      <c r="E453" s="175">
        <f>+'CE-118'!C460</f>
        <v>0</v>
      </c>
      <c r="F453" s="175">
        <f>+'CE-118'!D460</f>
        <v>0</v>
      </c>
      <c r="G453" s="176">
        <f t="shared" si="14"/>
        <v>0</v>
      </c>
      <c r="H453" s="176">
        <f t="shared" si="15"/>
        <v>0</v>
      </c>
      <c r="S453" s="177">
        <f>+O453-'CE_Ministeriale comparato'!H451</f>
        <v>0</v>
      </c>
      <c r="T453" s="177">
        <f>+P453-'CE_Ministeriale comparato'!I451</f>
        <v>0</v>
      </c>
      <c r="U453" s="177">
        <f>+Q453-'CE_Ministeriale comparato'!J451</f>
        <v>0</v>
      </c>
      <c r="V453" s="177">
        <f>+R453-'CE_Ministeriale comparato'!K451</f>
        <v>0</v>
      </c>
      <c r="W453" s="177">
        <f>+S453-'CE_Ministeriale comparato'!L451</f>
        <v>0</v>
      </c>
      <c r="AH453" s="177">
        <f>+AD453-'CE_Ministeriale comparato'!H452</f>
        <v>0</v>
      </c>
      <c r="AI453" s="177">
        <f>+AE453-'CE_Ministeriale comparato'!I452</f>
        <v>0</v>
      </c>
      <c r="AJ453" s="177">
        <f>+AF453-'CE_Ministeriale comparato'!J452</f>
        <v>0</v>
      </c>
      <c r="AK453" s="177">
        <f>+AG453-'CE_Ministeriale comparato'!K452</f>
        <v>0</v>
      </c>
      <c r="AL453" s="177">
        <f>+AH453-'CE_Ministeriale comparato'!L452</f>
        <v>0</v>
      </c>
    </row>
    <row r="454" spans="3:38" x14ac:dyDescent="0.25">
      <c r="C454" s="161">
        <v>0</v>
      </c>
      <c r="D454" s="20">
        <v>0</v>
      </c>
      <c r="E454" s="175">
        <f>+'CE-118'!C461</f>
        <v>0</v>
      </c>
      <c r="F454" s="175">
        <f>+'CE-118'!D461</f>
        <v>0</v>
      </c>
      <c r="G454" s="176">
        <f t="shared" si="14"/>
        <v>0</v>
      </c>
      <c r="H454" s="176">
        <f t="shared" si="15"/>
        <v>0</v>
      </c>
      <c r="S454" s="177">
        <f>+O454-'CE_Ministeriale comparato'!H452</f>
        <v>0</v>
      </c>
      <c r="T454" s="177">
        <f>+P454-'CE_Ministeriale comparato'!I452</f>
        <v>0</v>
      </c>
      <c r="U454" s="177">
        <f>+Q454-'CE_Ministeriale comparato'!J452</f>
        <v>0</v>
      </c>
      <c r="V454" s="177">
        <f>+R454-'CE_Ministeriale comparato'!K452</f>
        <v>0</v>
      </c>
      <c r="W454" s="177">
        <f>+S454-'CE_Ministeriale comparato'!L452</f>
        <v>0</v>
      </c>
      <c r="AH454" s="177">
        <f>+AD454-'CE_Ministeriale comparato'!H453</f>
        <v>0</v>
      </c>
      <c r="AI454" s="177">
        <f>+AE454-'CE_Ministeriale comparato'!I453</f>
        <v>0</v>
      </c>
      <c r="AJ454" s="177">
        <f>+AF454-'CE_Ministeriale comparato'!J453</f>
        <v>0</v>
      </c>
      <c r="AK454" s="177">
        <f>+AG454-'CE_Ministeriale comparato'!K453</f>
        <v>0</v>
      </c>
      <c r="AL454" s="177">
        <f>+AH454-'CE_Ministeriale comparato'!L453</f>
        <v>0</v>
      </c>
    </row>
    <row r="455" spans="3:38" x14ac:dyDescent="0.25">
      <c r="C455" s="161">
        <v>7089.99</v>
      </c>
      <c r="D455" s="20">
        <v>7089.99</v>
      </c>
      <c r="E455" s="175">
        <f>+'CE-118'!C462</f>
        <v>7089.99</v>
      </c>
      <c r="F455" s="175">
        <f>+'CE-118'!D462</f>
        <v>7089.99</v>
      </c>
      <c r="G455" s="176">
        <f t="shared" si="14"/>
        <v>0</v>
      </c>
      <c r="H455" s="176">
        <f t="shared" si="15"/>
        <v>0</v>
      </c>
      <c r="S455" s="177">
        <f>+O455-'CE_Ministeriale comparato'!H453</f>
        <v>0</v>
      </c>
      <c r="T455" s="177">
        <f>+P455-'CE_Ministeriale comparato'!I453</f>
        <v>0</v>
      </c>
      <c r="U455" s="177">
        <f>+Q455-'CE_Ministeriale comparato'!J453</f>
        <v>0</v>
      </c>
      <c r="V455" s="177">
        <f>+R455-'CE_Ministeriale comparato'!K453</f>
        <v>0</v>
      </c>
      <c r="W455" s="177">
        <f>+S455-'CE_Ministeriale comparato'!L453</f>
        <v>0</v>
      </c>
      <c r="AH455" s="177">
        <f>+AD455-'CE_Ministeriale comparato'!H454</f>
        <v>0</v>
      </c>
      <c r="AI455" s="177">
        <f>+AE455-'CE_Ministeriale comparato'!I454</f>
        <v>0</v>
      </c>
      <c r="AJ455" s="177">
        <f>+AF455-'CE_Ministeriale comparato'!J454</f>
        <v>0</v>
      </c>
      <c r="AK455" s="177">
        <f>+AG455-'CE_Ministeriale comparato'!K454</f>
        <v>0</v>
      </c>
      <c r="AL455" s="177">
        <f>+AH455-'CE_Ministeriale comparato'!L454</f>
        <v>0</v>
      </c>
    </row>
    <row r="456" spans="3:38" x14ac:dyDescent="0.25">
      <c r="C456" s="161">
        <v>16549577.880000001</v>
      </c>
      <c r="D456" s="20">
        <v>16720206.470000003</v>
      </c>
      <c r="E456" s="175">
        <f>+'CE-118'!C463</f>
        <v>16549577.880000001</v>
      </c>
      <c r="F456" s="175">
        <f>+'CE-118'!D463</f>
        <v>16720206.470000003</v>
      </c>
      <c r="G456" s="176">
        <f t="shared" si="14"/>
        <v>0</v>
      </c>
      <c r="H456" s="176">
        <f t="shared" si="15"/>
        <v>0</v>
      </c>
      <c r="S456" s="177">
        <f>+O456-'CE_Ministeriale comparato'!H454</f>
        <v>0</v>
      </c>
      <c r="T456" s="177">
        <f>+P456-'CE_Ministeriale comparato'!I454</f>
        <v>0</v>
      </c>
      <c r="U456" s="177">
        <f>+Q456-'CE_Ministeriale comparato'!J454</f>
        <v>0</v>
      </c>
      <c r="V456" s="177">
        <f>+R456-'CE_Ministeriale comparato'!K454</f>
        <v>0</v>
      </c>
      <c r="W456" s="177">
        <f>+S456-'CE_Ministeriale comparato'!L454</f>
        <v>0</v>
      </c>
      <c r="AH456" s="177">
        <f>+AD456-'CE_Ministeriale comparato'!H455</f>
        <v>0</v>
      </c>
      <c r="AI456" s="177">
        <f>+AE456-'CE_Ministeriale comparato'!I455</f>
        <v>0</v>
      </c>
      <c r="AJ456" s="177">
        <f>+AF456-'CE_Ministeriale comparato'!J455</f>
        <v>0</v>
      </c>
      <c r="AK456" s="177">
        <f>+AG456-'CE_Ministeriale comparato'!K455</f>
        <v>0</v>
      </c>
      <c r="AL456" s="177">
        <f>+AH456-'CE_Ministeriale comparato'!L455</f>
        <v>0</v>
      </c>
    </row>
    <row r="457" spans="3:38" x14ac:dyDescent="0.25">
      <c r="C457" s="161">
        <v>8777978.6400000006</v>
      </c>
      <c r="D457" s="20">
        <v>8931501.1900000013</v>
      </c>
      <c r="E457" s="175">
        <f>+'CE-118'!C464</f>
        <v>8777978.6400000006</v>
      </c>
      <c r="F457" s="175">
        <f>+'CE-118'!D464</f>
        <v>8931501.1900000013</v>
      </c>
      <c r="G457" s="176">
        <f t="shared" si="14"/>
        <v>0</v>
      </c>
      <c r="H457" s="176">
        <f t="shared" si="15"/>
        <v>0</v>
      </c>
      <c r="S457" s="177">
        <f>+O457-'CE_Ministeriale comparato'!H455</f>
        <v>0</v>
      </c>
      <c r="T457" s="177">
        <f>+P457-'CE_Ministeriale comparato'!I455</f>
        <v>0</v>
      </c>
      <c r="U457" s="177">
        <f>+Q457-'CE_Ministeriale comparato'!J455</f>
        <v>0</v>
      </c>
      <c r="V457" s="177">
        <f>+R457-'CE_Ministeriale comparato'!K455</f>
        <v>0</v>
      </c>
      <c r="W457" s="177">
        <f>+S457-'CE_Ministeriale comparato'!L455</f>
        <v>0</v>
      </c>
      <c r="AH457" s="177">
        <f>+AD457-'CE_Ministeriale comparato'!H456</f>
        <v>0</v>
      </c>
      <c r="AI457" s="177">
        <f>+AE457-'CE_Ministeriale comparato'!I456</f>
        <v>0</v>
      </c>
      <c r="AJ457" s="177">
        <f>+AF457-'CE_Ministeriale comparato'!J456</f>
        <v>0</v>
      </c>
      <c r="AK457" s="177">
        <f>+AG457-'CE_Ministeriale comparato'!K456</f>
        <v>0</v>
      </c>
      <c r="AL457" s="177">
        <f>+AH457-'CE_Ministeriale comparato'!L456</f>
        <v>0</v>
      </c>
    </row>
    <row r="458" spans="3:38" x14ac:dyDescent="0.25">
      <c r="C458" s="161">
        <v>26519.31</v>
      </c>
      <c r="D458" s="20">
        <v>27702.710000000003</v>
      </c>
      <c r="E458" s="175">
        <f>+'CE-118'!C465</f>
        <v>26519.31</v>
      </c>
      <c r="F458" s="175">
        <f>+'CE-118'!D465</f>
        <v>27702.710000000003</v>
      </c>
      <c r="G458" s="176">
        <f t="shared" si="14"/>
        <v>0</v>
      </c>
      <c r="H458" s="176">
        <f t="shared" si="15"/>
        <v>0</v>
      </c>
      <c r="S458" s="177">
        <f>+O458-'CE_Ministeriale comparato'!H456</f>
        <v>0</v>
      </c>
      <c r="T458" s="177">
        <f>+P458-'CE_Ministeriale comparato'!I456</f>
        <v>0</v>
      </c>
      <c r="U458" s="177">
        <f>+Q458-'CE_Ministeriale comparato'!J456</f>
        <v>0</v>
      </c>
      <c r="V458" s="177">
        <f>+R458-'CE_Ministeriale comparato'!K456</f>
        <v>0</v>
      </c>
      <c r="W458" s="177">
        <f>+S458-'CE_Ministeriale comparato'!L456</f>
        <v>0</v>
      </c>
      <c r="AH458" s="177">
        <f>+AD458-'CE_Ministeriale comparato'!H457</f>
        <v>0</v>
      </c>
      <c r="AI458" s="177">
        <f>+AE458-'CE_Ministeriale comparato'!I457</f>
        <v>0</v>
      </c>
      <c r="AJ458" s="177">
        <f>+AF458-'CE_Ministeriale comparato'!J457</f>
        <v>0</v>
      </c>
      <c r="AK458" s="177">
        <f>+AG458-'CE_Ministeriale comparato'!K457</f>
        <v>0</v>
      </c>
      <c r="AL458" s="177">
        <f>+AH458-'CE_Ministeriale comparato'!L457</f>
        <v>0</v>
      </c>
    </row>
    <row r="459" spans="3:38" x14ac:dyDescent="0.25">
      <c r="C459" s="161">
        <v>26519.31</v>
      </c>
      <c r="D459" s="20">
        <v>26519.31</v>
      </c>
      <c r="E459" s="175">
        <f>+'CE-118'!C466</f>
        <v>26519.31</v>
      </c>
      <c r="F459" s="175">
        <f>+'CE-118'!D466</f>
        <v>26519.31</v>
      </c>
      <c r="G459" s="176">
        <f t="shared" si="14"/>
        <v>0</v>
      </c>
      <c r="H459" s="176">
        <f t="shared" si="15"/>
        <v>0</v>
      </c>
      <c r="S459" s="177">
        <f>+O459-'CE_Ministeriale comparato'!H457</f>
        <v>0</v>
      </c>
      <c r="T459" s="177">
        <f>+P459-'CE_Ministeriale comparato'!I457</f>
        <v>0</v>
      </c>
      <c r="U459" s="177">
        <f>+Q459-'CE_Ministeriale comparato'!J457</f>
        <v>0</v>
      </c>
      <c r="V459" s="177">
        <f>+R459-'CE_Ministeriale comparato'!K457</f>
        <v>0</v>
      </c>
      <c r="W459" s="177">
        <f>+S459-'CE_Ministeriale comparato'!L457</f>
        <v>0</v>
      </c>
      <c r="AH459" s="177">
        <f>+AD459-'CE_Ministeriale comparato'!H458</f>
        <v>0</v>
      </c>
      <c r="AI459" s="177">
        <f>+AE459-'CE_Ministeriale comparato'!I458</f>
        <v>0</v>
      </c>
      <c r="AJ459" s="177">
        <f>+AF459-'CE_Ministeriale comparato'!J458</f>
        <v>0</v>
      </c>
      <c r="AK459" s="177">
        <f>+AG459-'CE_Ministeriale comparato'!K458</f>
        <v>0</v>
      </c>
      <c r="AL459" s="177">
        <f>+AH459-'CE_Ministeriale comparato'!L458</f>
        <v>0</v>
      </c>
    </row>
    <row r="460" spans="3:38" x14ac:dyDescent="0.25">
      <c r="C460" s="161">
        <v>0</v>
      </c>
      <c r="D460" s="20">
        <v>1183.4000000000001</v>
      </c>
      <c r="E460" s="175">
        <f>+'CE-118'!C467</f>
        <v>0</v>
      </c>
      <c r="F460" s="175">
        <f>+'CE-118'!D467</f>
        <v>1183.4000000000001</v>
      </c>
      <c r="G460" s="176">
        <f t="shared" si="14"/>
        <v>0</v>
      </c>
      <c r="H460" s="176">
        <f t="shared" si="15"/>
        <v>0</v>
      </c>
      <c r="S460" s="177">
        <f>+O460-'CE_Ministeriale comparato'!H458</f>
        <v>0</v>
      </c>
      <c r="T460" s="177">
        <f>+P460-'CE_Ministeriale comparato'!I458</f>
        <v>0</v>
      </c>
      <c r="U460" s="177">
        <f>+Q460-'CE_Ministeriale comparato'!J458</f>
        <v>0</v>
      </c>
      <c r="V460" s="177">
        <f>+R460-'CE_Ministeriale comparato'!K458</f>
        <v>0</v>
      </c>
      <c r="W460" s="177">
        <f>+S460-'CE_Ministeriale comparato'!L458</f>
        <v>0</v>
      </c>
      <c r="AH460" s="177">
        <f>+AD460-'CE_Ministeriale comparato'!H459</f>
        <v>0</v>
      </c>
      <c r="AI460" s="177">
        <f>+AE460-'CE_Ministeriale comparato'!I459</f>
        <v>0</v>
      </c>
      <c r="AJ460" s="177">
        <f>+AF460-'CE_Ministeriale comparato'!J459</f>
        <v>0</v>
      </c>
      <c r="AK460" s="177">
        <f>+AG460-'CE_Ministeriale comparato'!K459</f>
        <v>0</v>
      </c>
      <c r="AL460" s="177">
        <f>+AH460-'CE_Ministeriale comparato'!L459</f>
        <v>0</v>
      </c>
    </row>
    <row r="461" spans="3:38" x14ac:dyDescent="0.25">
      <c r="C461" s="161">
        <v>8751459.3300000001</v>
      </c>
      <c r="D461" s="20">
        <v>8903798.4800000004</v>
      </c>
      <c r="E461" s="175">
        <f>+'CE-118'!C468</f>
        <v>8751459.3300000001</v>
      </c>
      <c r="F461" s="175">
        <f>+'CE-118'!D468</f>
        <v>8903798.4800000004</v>
      </c>
      <c r="G461" s="176">
        <f t="shared" si="14"/>
        <v>0</v>
      </c>
      <c r="H461" s="176">
        <f t="shared" si="15"/>
        <v>0</v>
      </c>
      <c r="S461" s="177">
        <f>+O461-'CE_Ministeriale comparato'!H459</f>
        <v>0</v>
      </c>
      <c r="T461" s="177">
        <f>+P461-'CE_Ministeriale comparato'!I459</f>
        <v>0</v>
      </c>
      <c r="U461" s="177">
        <f>+Q461-'CE_Ministeriale comparato'!J459</f>
        <v>0</v>
      </c>
      <c r="V461" s="177">
        <f>+R461-'CE_Ministeriale comparato'!K459</f>
        <v>0</v>
      </c>
      <c r="W461" s="177">
        <f>+S461-'CE_Ministeriale comparato'!L459</f>
        <v>0</v>
      </c>
      <c r="AH461" s="177">
        <f>+AD461-'CE_Ministeriale comparato'!H460</f>
        <v>0</v>
      </c>
      <c r="AI461" s="177">
        <f>+AE461-'CE_Ministeriale comparato'!I460</f>
        <v>0</v>
      </c>
      <c r="AJ461" s="177">
        <f>+AF461-'CE_Ministeriale comparato'!J460</f>
        <v>0</v>
      </c>
      <c r="AK461" s="177">
        <f>+AG461-'CE_Ministeriale comparato'!K460</f>
        <v>0</v>
      </c>
      <c r="AL461" s="177">
        <f>+AH461-'CE_Ministeriale comparato'!L460</f>
        <v>0</v>
      </c>
    </row>
    <row r="462" spans="3:38" x14ac:dyDescent="0.25">
      <c r="C462" s="161">
        <v>8751459.3300000001</v>
      </c>
      <c r="D462" s="20">
        <v>8903798.4800000004</v>
      </c>
      <c r="E462" s="175">
        <f>+'CE-118'!C469</f>
        <v>8751459.3300000001</v>
      </c>
      <c r="F462" s="175">
        <f>+'CE-118'!D469</f>
        <v>8903798.4800000004</v>
      </c>
      <c r="G462" s="176">
        <f t="shared" si="14"/>
        <v>0</v>
      </c>
      <c r="H462" s="176">
        <f t="shared" si="15"/>
        <v>0</v>
      </c>
      <c r="S462" s="177">
        <f>+O462-'CE_Ministeriale comparato'!H460</f>
        <v>0</v>
      </c>
      <c r="T462" s="177">
        <f>+P462-'CE_Ministeriale comparato'!I460</f>
        <v>0</v>
      </c>
      <c r="U462" s="177">
        <f>+Q462-'CE_Ministeriale comparato'!J460</f>
        <v>0</v>
      </c>
      <c r="V462" s="177">
        <f>+R462-'CE_Ministeriale comparato'!K460</f>
        <v>0</v>
      </c>
      <c r="W462" s="177">
        <f>+S462-'CE_Ministeriale comparato'!L460</f>
        <v>0</v>
      </c>
      <c r="AH462" s="177">
        <f>+AD462-'CE_Ministeriale comparato'!H461</f>
        <v>0</v>
      </c>
      <c r="AI462" s="177">
        <f>+AE462-'CE_Ministeriale comparato'!I461</f>
        <v>0</v>
      </c>
      <c r="AJ462" s="177">
        <f>+AF462-'CE_Ministeriale comparato'!J461</f>
        <v>0</v>
      </c>
      <c r="AK462" s="177">
        <f>+AG462-'CE_Ministeriale comparato'!K461</f>
        <v>0</v>
      </c>
      <c r="AL462" s="177">
        <f>+AH462-'CE_Ministeriale comparato'!L461</f>
        <v>0</v>
      </c>
    </row>
    <row r="463" spans="3:38" x14ac:dyDescent="0.25">
      <c r="C463" s="161">
        <v>0</v>
      </c>
      <c r="D463" s="20">
        <v>0</v>
      </c>
      <c r="E463" s="175">
        <f>+'CE-118'!C470</f>
        <v>0</v>
      </c>
      <c r="F463" s="175">
        <f>+'CE-118'!D470</f>
        <v>0</v>
      </c>
      <c r="G463" s="176">
        <f t="shared" si="14"/>
        <v>0</v>
      </c>
      <c r="H463" s="176">
        <f t="shared" si="15"/>
        <v>0</v>
      </c>
      <c r="S463" s="177">
        <f>+O463-'CE_Ministeriale comparato'!H461</f>
        <v>0</v>
      </c>
      <c r="T463" s="177">
        <f>+P463-'CE_Ministeriale comparato'!I461</f>
        <v>0</v>
      </c>
      <c r="U463" s="177">
        <f>+Q463-'CE_Ministeriale comparato'!J461</f>
        <v>0</v>
      </c>
      <c r="V463" s="177">
        <f>+R463-'CE_Ministeriale comparato'!K461</f>
        <v>0</v>
      </c>
      <c r="W463" s="177">
        <f>+S463-'CE_Ministeriale comparato'!L461</f>
        <v>0</v>
      </c>
      <c r="AH463" s="177">
        <f>+AD463-'CE_Ministeriale comparato'!H462</f>
        <v>0</v>
      </c>
      <c r="AI463" s="177">
        <f>+AE463-'CE_Ministeriale comparato'!I462</f>
        <v>0</v>
      </c>
      <c r="AJ463" s="177">
        <f>+AF463-'CE_Ministeriale comparato'!J462</f>
        <v>0</v>
      </c>
      <c r="AK463" s="177">
        <f>+AG463-'CE_Ministeriale comparato'!K462</f>
        <v>0</v>
      </c>
      <c r="AL463" s="177">
        <f>+AH463-'CE_Ministeriale comparato'!L462</f>
        <v>0</v>
      </c>
    </row>
    <row r="464" spans="3:38" x14ac:dyDescent="0.25">
      <c r="C464" s="161">
        <v>7771599.2399999993</v>
      </c>
      <c r="D464" s="20">
        <v>7788705.2800000003</v>
      </c>
      <c r="E464" s="175">
        <f>+'CE-118'!C471</f>
        <v>7771599.2399999993</v>
      </c>
      <c r="F464" s="175">
        <f>+'CE-118'!D471</f>
        <v>7788705.2800000003</v>
      </c>
      <c r="G464" s="176">
        <f t="shared" si="14"/>
        <v>0</v>
      </c>
      <c r="H464" s="176">
        <f t="shared" si="15"/>
        <v>0</v>
      </c>
      <c r="S464" s="177">
        <f>+O464-'CE_Ministeriale comparato'!H462</f>
        <v>0</v>
      </c>
      <c r="T464" s="177">
        <f>+P464-'CE_Ministeriale comparato'!I462</f>
        <v>0</v>
      </c>
      <c r="U464" s="177">
        <f>+Q464-'CE_Ministeriale comparato'!J462</f>
        <v>0</v>
      </c>
      <c r="V464" s="177">
        <f>+R464-'CE_Ministeriale comparato'!K462</f>
        <v>0</v>
      </c>
      <c r="W464" s="177">
        <f>+S464-'CE_Ministeriale comparato'!L462</f>
        <v>0</v>
      </c>
      <c r="AH464" s="177">
        <f>+AD464-'CE_Ministeriale comparato'!H463</f>
        <v>0</v>
      </c>
      <c r="AI464" s="177">
        <f>+AE464-'CE_Ministeriale comparato'!I463</f>
        <v>0</v>
      </c>
      <c r="AJ464" s="177">
        <f>+AF464-'CE_Ministeriale comparato'!J463</f>
        <v>0</v>
      </c>
      <c r="AK464" s="177">
        <f>+AG464-'CE_Ministeriale comparato'!K463</f>
        <v>0</v>
      </c>
      <c r="AL464" s="177">
        <f>+AH464-'CE_Ministeriale comparato'!L463</f>
        <v>0</v>
      </c>
    </row>
    <row r="465" spans="3:38" x14ac:dyDescent="0.25">
      <c r="C465" s="161">
        <v>398002.8</v>
      </c>
      <c r="D465" s="20">
        <v>287576.65999999997</v>
      </c>
      <c r="E465" s="175">
        <f>+'CE-118'!C472</f>
        <v>398002.8</v>
      </c>
      <c r="F465" s="175">
        <f>+'CE-118'!D472</f>
        <v>287576.65999999997</v>
      </c>
      <c r="G465" s="176">
        <f t="shared" si="14"/>
        <v>0</v>
      </c>
      <c r="H465" s="176">
        <f t="shared" si="15"/>
        <v>0</v>
      </c>
      <c r="S465" s="177">
        <f>+O465-'CE_Ministeriale comparato'!H463</f>
        <v>0</v>
      </c>
      <c r="T465" s="177">
        <f>+P465-'CE_Ministeriale comparato'!I463</f>
        <v>0</v>
      </c>
      <c r="U465" s="177">
        <f>+Q465-'CE_Ministeriale comparato'!J463</f>
        <v>0</v>
      </c>
      <c r="V465" s="177">
        <f>+R465-'CE_Ministeriale comparato'!K463</f>
        <v>0</v>
      </c>
      <c r="W465" s="177">
        <f>+S465-'CE_Ministeriale comparato'!L463</f>
        <v>0</v>
      </c>
      <c r="AH465" s="177">
        <f>+AD465-'CE_Ministeriale comparato'!H464</f>
        <v>0</v>
      </c>
      <c r="AI465" s="177">
        <f>+AE465-'CE_Ministeriale comparato'!I464</f>
        <v>0</v>
      </c>
      <c r="AJ465" s="177">
        <f>+AF465-'CE_Ministeriale comparato'!J464</f>
        <v>0</v>
      </c>
      <c r="AK465" s="177">
        <f>+AG465-'CE_Ministeriale comparato'!K464</f>
        <v>0</v>
      </c>
      <c r="AL465" s="177">
        <f>+AH465-'CE_Ministeriale comparato'!L464</f>
        <v>0</v>
      </c>
    </row>
    <row r="466" spans="3:38" x14ac:dyDescent="0.25">
      <c r="C466" s="161">
        <v>0</v>
      </c>
      <c r="D466" s="20">
        <v>0</v>
      </c>
      <c r="E466" s="175">
        <f>+'CE-118'!C473</f>
        <v>0</v>
      </c>
      <c r="F466" s="175">
        <f>+'CE-118'!D473</f>
        <v>0</v>
      </c>
      <c r="G466" s="176">
        <f t="shared" si="14"/>
        <v>0</v>
      </c>
      <c r="H466" s="176">
        <f t="shared" si="15"/>
        <v>0</v>
      </c>
      <c r="S466" s="177">
        <f>+O466-'CE_Ministeriale comparato'!H464</f>
        <v>0</v>
      </c>
      <c r="T466" s="177">
        <f>+P466-'CE_Ministeriale comparato'!I464</f>
        <v>0</v>
      </c>
      <c r="U466" s="177">
        <f>+Q466-'CE_Ministeriale comparato'!J464</f>
        <v>0</v>
      </c>
      <c r="V466" s="177">
        <f>+R466-'CE_Ministeriale comparato'!K464</f>
        <v>0</v>
      </c>
      <c r="W466" s="177">
        <f>+S466-'CE_Ministeriale comparato'!L464</f>
        <v>0</v>
      </c>
      <c r="AH466" s="177">
        <f>+AD466-'CE_Ministeriale comparato'!H465</f>
        <v>0</v>
      </c>
      <c r="AI466" s="177">
        <f>+AE466-'CE_Ministeriale comparato'!I465</f>
        <v>0</v>
      </c>
      <c r="AJ466" s="177">
        <f>+AF466-'CE_Ministeriale comparato'!J465</f>
        <v>0</v>
      </c>
      <c r="AK466" s="177">
        <f>+AG466-'CE_Ministeriale comparato'!K465</f>
        <v>0</v>
      </c>
      <c r="AL466" s="177">
        <f>+AH466-'CE_Ministeriale comparato'!L465</f>
        <v>0</v>
      </c>
    </row>
    <row r="467" spans="3:38" x14ac:dyDescent="0.25">
      <c r="C467" s="161">
        <v>398002.8</v>
      </c>
      <c r="D467" s="20">
        <v>287576.65999999997</v>
      </c>
      <c r="E467" s="175">
        <f>+'CE-118'!C474</f>
        <v>398002.8</v>
      </c>
      <c r="F467" s="175">
        <f>+'CE-118'!D474</f>
        <v>287576.65999999997</v>
      </c>
      <c r="G467" s="176">
        <f t="shared" si="14"/>
        <v>0</v>
      </c>
      <c r="H467" s="176">
        <f t="shared" si="15"/>
        <v>0</v>
      </c>
      <c r="S467" s="177">
        <f>+O467-'CE_Ministeriale comparato'!H465</f>
        <v>0</v>
      </c>
      <c r="T467" s="177">
        <f>+P467-'CE_Ministeriale comparato'!I465</f>
        <v>0</v>
      </c>
      <c r="U467" s="177">
        <f>+Q467-'CE_Ministeriale comparato'!J465</f>
        <v>0</v>
      </c>
      <c r="V467" s="177">
        <f>+R467-'CE_Ministeriale comparato'!K465</f>
        <v>0</v>
      </c>
      <c r="W467" s="177">
        <f>+S467-'CE_Ministeriale comparato'!L465</f>
        <v>0</v>
      </c>
      <c r="AH467" s="177">
        <f>+AD467-'CE_Ministeriale comparato'!H466</f>
        <v>0</v>
      </c>
      <c r="AI467" s="177">
        <f>+AE467-'CE_Ministeriale comparato'!I466</f>
        <v>0</v>
      </c>
      <c r="AJ467" s="177">
        <f>+AF467-'CE_Ministeriale comparato'!J466</f>
        <v>0</v>
      </c>
      <c r="AK467" s="177">
        <f>+AG467-'CE_Ministeriale comparato'!K466</f>
        <v>0</v>
      </c>
      <c r="AL467" s="177">
        <f>+AH467-'CE_Ministeriale comparato'!L466</f>
        <v>0</v>
      </c>
    </row>
    <row r="468" spans="3:38" x14ac:dyDescent="0.25">
      <c r="C468" s="161">
        <v>5017684.83</v>
      </c>
      <c r="D468" s="20">
        <v>5521750.2000000002</v>
      </c>
      <c r="E468" s="175">
        <f>+'CE-118'!C475</f>
        <v>5017684.83</v>
      </c>
      <c r="F468" s="175">
        <f>+'CE-118'!D475</f>
        <v>5521750.2000000002</v>
      </c>
      <c r="G468" s="176">
        <f t="shared" si="14"/>
        <v>0</v>
      </c>
      <c r="H468" s="176">
        <f t="shared" si="15"/>
        <v>0</v>
      </c>
      <c r="S468" s="177">
        <f>+O468-'CE_Ministeriale comparato'!H466</f>
        <v>0</v>
      </c>
      <c r="T468" s="177">
        <f>+P468-'CE_Ministeriale comparato'!I466</f>
        <v>0</v>
      </c>
      <c r="U468" s="177">
        <f>+Q468-'CE_Ministeriale comparato'!J466</f>
        <v>0</v>
      </c>
      <c r="V468" s="177">
        <f>+R468-'CE_Ministeriale comparato'!K466</f>
        <v>0</v>
      </c>
      <c r="W468" s="177">
        <f>+S468-'CE_Ministeriale comparato'!L466</f>
        <v>0</v>
      </c>
      <c r="AH468" s="177">
        <f>+AD468-'CE_Ministeriale comparato'!H467</f>
        <v>0</v>
      </c>
      <c r="AI468" s="177">
        <f>+AE468-'CE_Ministeriale comparato'!I467</f>
        <v>0</v>
      </c>
      <c r="AJ468" s="177">
        <f>+AF468-'CE_Ministeriale comparato'!J467</f>
        <v>0</v>
      </c>
      <c r="AK468" s="177">
        <f>+AG468-'CE_Ministeriale comparato'!K467</f>
        <v>0</v>
      </c>
      <c r="AL468" s="177">
        <f>+AH468-'CE_Ministeriale comparato'!L467</f>
        <v>0</v>
      </c>
    </row>
    <row r="469" spans="3:38" x14ac:dyDescent="0.25">
      <c r="C469" s="161">
        <v>916126.51</v>
      </c>
      <c r="D469" s="20">
        <v>1047074.41</v>
      </c>
      <c r="E469" s="175">
        <f>+'CE-118'!C476</f>
        <v>916126.51</v>
      </c>
      <c r="F469" s="175">
        <f>+'CE-118'!D476</f>
        <v>1047074.41</v>
      </c>
      <c r="G469" s="176">
        <f t="shared" si="14"/>
        <v>0</v>
      </c>
      <c r="H469" s="176">
        <f t="shared" si="15"/>
        <v>0</v>
      </c>
      <c r="S469" s="177">
        <f>+O469-'CE_Ministeriale comparato'!H467</f>
        <v>0</v>
      </c>
      <c r="T469" s="177">
        <f>+P469-'CE_Ministeriale comparato'!I467</f>
        <v>0</v>
      </c>
      <c r="U469" s="177">
        <f>+Q469-'CE_Ministeriale comparato'!J467</f>
        <v>0</v>
      </c>
      <c r="V469" s="177">
        <f>+R469-'CE_Ministeriale comparato'!K467</f>
        <v>0</v>
      </c>
      <c r="W469" s="177">
        <f>+S469-'CE_Ministeriale comparato'!L467</f>
        <v>0</v>
      </c>
      <c r="AH469" s="177">
        <f>+AD469-'CE_Ministeriale comparato'!H468</f>
        <v>0</v>
      </c>
      <c r="AI469" s="177">
        <f>+AE469-'CE_Ministeriale comparato'!I468</f>
        <v>0</v>
      </c>
      <c r="AJ469" s="177">
        <f>+AF469-'CE_Ministeriale comparato'!J468</f>
        <v>0</v>
      </c>
      <c r="AK469" s="177">
        <f>+AG469-'CE_Ministeriale comparato'!K468</f>
        <v>0</v>
      </c>
      <c r="AL469" s="177">
        <f>+AH469-'CE_Ministeriale comparato'!L468</f>
        <v>0</v>
      </c>
    </row>
    <row r="470" spans="3:38" x14ac:dyDescent="0.25">
      <c r="C470" s="161">
        <v>231686.94</v>
      </c>
      <c r="D470" s="20">
        <v>220409.88</v>
      </c>
      <c r="E470" s="175">
        <f>+'CE-118'!C477</f>
        <v>231686.94</v>
      </c>
      <c r="F470" s="175">
        <f>+'CE-118'!D477</f>
        <v>220409.88</v>
      </c>
      <c r="G470" s="176">
        <f t="shared" si="14"/>
        <v>0</v>
      </c>
      <c r="H470" s="176">
        <f t="shared" si="15"/>
        <v>0</v>
      </c>
      <c r="S470" s="177">
        <f>+O470-'CE_Ministeriale comparato'!H468</f>
        <v>0</v>
      </c>
      <c r="T470" s="177">
        <f>+P470-'CE_Ministeriale comparato'!I468</f>
        <v>0</v>
      </c>
      <c r="U470" s="177">
        <f>+Q470-'CE_Ministeriale comparato'!J468</f>
        <v>0</v>
      </c>
      <c r="V470" s="177">
        <f>+R470-'CE_Ministeriale comparato'!K468</f>
        <v>0</v>
      </c>
      <c r="W470" s="177">
        <f>+S470-'CE_Ministeriale comparato'!L468</f>
        <v>0</v>
      </c>
      <c r="AH470" s="177">
        <f>+AD470-'CE_Ministeriale comparato'!H469</f>
        <v>0</v>
      </c>
      <c r="AI470" s="177">
        <f>+AE470-'CE_Ministeriale comparato'!I469</f>
        <v>0</v>
      </c>
      <c r="AJ470" s="177">
        <f>+AF470-'CE_Ministeriale comparato'!J469</f>
        <v>0</v>
      </c>
      <c r="AK470" s="177">
        <f>+AG470-'CE_Ministeriale comparato'!K469</f>
        <v>0</v>
      </c>
      <c r="AL470" s="177">
        <f>+AH470-'CE_Ministeriale comparato'!L469</f>
        <v>0</v>
      </c>
    </row>
    <row r="471" spans="3:38" x14ac:dyDescent="0.25">
      <c r="C471" s="161">
        <v>1063959.72</v>
      </c>
      <c r="D471" s="20">
        <v>564870.93999999994</v>
      </c>
      <c r="E471" s="175">
        <f>+'CE-118'!C478</f>
        <v>1063959.72</v>
      </c>
      <c r="F471" s="175">
        <f>+'CE-118'!D478</f>
        <v>564870.93999999994</v>
      </c>
      <c r="G471" s="176">
        <f t="shared" si="14"/>
        <v>0</v>
      </c>
      <c r="H471" s="176">
        <f t="shared" si="15"/>
        <v>0</v>
      </c>
      <c r="S471" s="177">
        <f>+O471-'CE_Ministeriale comparato'!H469</f>
        <v>0</v>
      </c>
      <c r="T471" s="177">
        <f>+P471-'CE_Ministeriale comparato'!I469</f>
        <v>0</v>
      </c>
      <c r="U471" s="177">
        <f>+Q471-'CE_Ministeriale comparato'!J469</f>
        <v>0</v>
      </c>
      <c r="V471" s="177">
        <f>+R471-'CE_Ministeriale comparato'!K469</f>
        <v>0</v>
      </c>
      <c r="W471" s="177">
        <f>+S471-'CE_Ministeriale comparato'!L469</f>
        <v>0</v>
      </c>
      <c r="AH471" s="177">
        <f>+AD471-'CE_Ministeriale comparato'!H470</f>
        <v>0</v>
      </c>
      <c r="AI471" s="177">
        <f>+AE471-'CE_Ministeriale comparato'!I470</f>
        <v>0</v>
      </c>
      <c r="AJ471" s="177">
        <f>+AF471-'CE_Ministeriale comparato'!J470</f>
        <v>0</v>
      </c>
      <c r="AK471" s="177">
        <f>+AG471-'CE_Ministeriale comparato'!K470</f>
        <v>0</v>
      </c>
      <c r="AL471" s="177">
        <f>+AH471-'CE_Ministeriale comparato'!L470</f>
        <v>0</v>
      </c>
    </row>
    <row r="472" spans="3:38" x14ac:dyDescent="0.25">
      <c r="C472" s="161">
        <v>144138.44</v>
      </c>
      <c r="D472" s="20">
        <v>147023.19</v>
      </c>
      <c r="E472" s="175">
        <f>+'CE-118'!C479</f>
        <v>144138.44</v>
      </c>
      <c r="F472" s="175">
        <f>+'CE-118'!D479</f>
        <v>147023.19</v>
      </c>
      <c r="G472" s="176">
        <f t="shared" si="14"/>
        <v>0</v>
      </c>
      <c r="H472" s="176">
        <f t="shared" si="15"/>
        <v>0</v>
      </c>
      <c r="S472" s="177">
        <f>+O472-'CE_Ministeriale comparato'!H470</f>
        <v>0</v>
      </c>
      <c r="T472" s="177">
        <f>+P472-'CE_Ministeriale comparato'!I470</f>
        <v>0</v>
      </c>
      <c r="U472" s="177">
        <f>+Q472-'CE_Ministeriale comparato'!J470</f>
        <v>0</v>
      </c>
      <c r="V472" s="177">
        <f>+R472-'CE_Ministeriale comparato'!K470</f>
        <v>0</v>
      </c>
      <c r="W472" s="177">
        <f>+S472-'CE_Ministeriale comparato'!L470</f>
        <v>0</v>
      </c>
      <c r="AH472" s="177">
        <f>+AD472-'CE_Ministeriale comparato'!H471</f>
        <v>0</v>
      </c>
      <c r="AI472" s="177">
        <f>+AE472-'CE_Ministeriale comparato'!I471</f>
        <v>0</v>
      </c>
      <c r="AJ472" s="177">
        <f>+AF472-'CE_Ministeriale comparato'!J471</f>
        <v>0</v>
      </c>
      <c r="AK472" s="177">
        <f>+AG472-'CE_Ministeriale comparato'!K471</f>
        <v>0</v>
      </c>
      <c r="AL472" s="177">
        <f>+AH472-'CE_Ministeriale comparato'!L471</f>
        <v>0</v>
      </c>
    </row>
    <row r="473" spans="3:38" x14ac:dyDescent="0.25">
      <c r="C473" s="161">
        <v>801146.45</v>
      </c>
      <c r="D473" s="20">
        <v>473868.61</v>
      </c>
      <c r="E473" s="175">
        <f>+'CE-118'!C480</f>
        <v>801146.45</v>
      </c>
      <c r="F473" s="175">
        <f>+'CE-118'!D480</f>
        <v>473868.61</v>
      </c>
      <c r="G473" s="176">
        <f t="shared" si="14"/>
        <v>0</v>
      </c>
      <c r="H473" s="176">
        <f t="shared" si="15"/>
        <v>0</v>
      </c>
      <c r="S473" s="177">
        <f>+O473-'CE_Ministeriale comparato'!H471</f>
        <v>0</v>
      </c>
      <c r="T473" s="177">
        <f>+P473-'CE_Ministeriale comparato'!I471</f>
        <v>0</v>
      </c>
      <c r="U473" s="177">
        <f>+Q473-'CE_Ministeriale comparato'!J471</f>
        <v>0</v>
      </c>
      <c r="V473" s="177">
        <f>+R473-'CE_Ministeriale comparato'!K471</f>
        <v>0</v>
      </c>
      <c r="W473" s="177">
        <f>+S473-'CE_Ministeriale comparato'!L471</f>
        <v>0</v>
      </c>
      <c r="AH473" s="177">
        <f>+AD473-'CE_Ministeriale comparato'!H472</f>
        <v>0</v>
      </c>
      <c r="AI473" s="177">
        <f>+AE473-'CE_Ministeriale comparato'!I472</f>
        <v>0</v>
      </c>
      <c r="AJ473" s="177">
        <f>+AF473-'CE_Ministeriale comparato'!J472</f>
        <v>0</v>
      </c>
      <c r="AK473" s="177">
        <f>+AG473-'CE_Ministeriale comparato'!K472</f>
        <v>0</v>
      </c>
      <c r="AL473" s="177">
        <f>+AH473-'CE_Ministeriale comparato'!L472</f>
        <v>0</v>
      </c>
    </row>
    <row r="474" spans="3:38" x14ac:dyDescent="0.25">
      <c r="C474" s="161">
        <v>0</v>
      </c>
      <c r="D474" s="20">
        <v>0</v>
      </c>
      <c r="E474" s="175">
        <f>+'CE-118'!C481</f>
        <v>0</v>
      </c>
      <c r="F474" s="175">
        <f>+'CE-118'!D481</f>
        <v>0</v>
      </c>
      <c r="G474" s="176">
        <f t="shared" si="14"/>
        <v>0</v>
      </c>
      <c r="H474" s="176">
        <f t="shared" si="15"/>
        <v>0</v>
      </c>
      <c r="S474" s="177">
        <f>+O474-'CE_Ministeriale comparato'!H472</f>
        <v>0</v>
      </c>
      <c r="T474" s="177">
        <f>+P474-'CE_Ministeriale comparato'!I472</f>
        <v>0</v>
      </c>
      <c r="U474" s="177">
        <f>+Q474-'CE_Ministeriale comparato'!J472</f>
        <v>0</v>
      </c>
      <c r="V474" s="177">
        <f>+R474-'CE_Ministeriale comparato'!K472</f>
        <v>0</v>
      </c>
      <c r="W474" s="177">
        <f>+S474-'CE_Ministeriale comparato'!L472</f>
        <v>0</v>
      </c>
      <c r="AH474" s="177">
        <f>+AD474-'CE_Ministeriale comparato'!H473</f>
        <v>0</v>
      </c>
      <c r="AI474" s="177">
        <f>+AE474-'CE_Ministeriale comparato'!I473</f>
        <v>0</v>
      </c>
      <c r="AJ474" s="177">
        <f>+AF474-'CE_Ministeriale comparato'!J473</f>
        <v>0</v>
      </c>
      <c r="AK474" s="177">
        <f>+AG474-'CE_Ministeriale comparato'!K473</f>
        <v>0</v>
      </c>
      <c r="AL474" s="177">
        <f>+AH474-'CE_Ministeriale comparato'!L473</f>
        <v>0</v>
      </c>
    </row>
    <row r="475" spans="3:38" x14ac:dyDescent="0.25">
      <c r="C475" s="161">
        <v>801146.45</v>
      </c>
      <c r="D475" s="20">
        <v>473868.61</v>
      </c>
      <c r="E475" s="175">
        <f>+'CE-118'!C482</f>
        <v>801146.45</v>
      </c>
      <c r="F475" s="175">
        <f>+'CE-118'!D482</f>
        <v>473868.61</v>
      </c>
      <c r="G475" s="176">
        <f t="shared" si="14"/>
        <v>0</v>
      </c>
      <c r="H475" s="176">
        <f t="shared" si="15"/>
        <v>0</v>
      </c>
      <c r="S475" s="177">
        <f>+O475-'CE_Ministeriale comparato'!H473</f>
        <v>0</v>
      </c>
      <c r="T475" s="177">
        <f>+P475-'CE_Ministeriale comparato'!I473</f>
        <v>0</v>
      </c>
      <c r="U475" s="177">
        <f>+Q475-'CE_Ministeriale comparato'!J473</f>
        <v>0</v>
      </c>
      <c r="V475" s="177">
        <f>+R475-'CE_Ministeriale comparato'!K473</f>
        <v>0</v>
      </c>
      <c r="W475" s="177">
        <f>+S475-'CE_Ministeriale comparato'!L473</f>
        <v>0</v>
      </c>
      <c r="AH475" s="177">
        <f>+AD475-'CE_Ministeriale comparato'!H474</f>
        <v>0</v>
      </c>
      <c r="AI475" s="177">
        <f>+AE475-'CE_Ministeriale comparato'!I474</f>
        <v>0</v>
      </c>
      <c r="AJ475" s="177">
        <f>+AF475-'CE_Ministeriale comparato'!J474</f>
        <v>0</v>
      </c>
      <c r="AK475" s="177">
        <f>+AG475-'CE_Ministeriale comparato'!K474</f>
        <v>0</v>
      </c>
      <c r="AL475" s="177">
        <f>+AH475-'CE_Ministeriale comparato'!L474</f>
        <v>0</v>
      </c>
    </row>
    <row r="476" spans="3:38" x14ac:dyDescent="0.25">
      <c r="C476" s="161">
        <v>0</v>
      </c>
      <c r="D476" s="20">
        <v>0</v>
      </c>
      <c r="E476" s="175">
        <f>+'CE-118'!C483</f>
        <v>0</v>
      </c>
      <c r="F476" s="175">
        <f>+'CE-118'!D483</f>
        <v>0</v>
      </c>
      <c r="G476" s="176">
        <f t="shared" si="14"/>
        <v>0</v>
      </c>
      <c r="H476" s="176">
        <f t="shared" si="15"/>
        <v>0</v>
      </c>
      <c r="S476" s="177">
        <f>+O476-'CE_Ministeriale comparato'!H474</f>
        <v>0</v>
      </c>
      <c r="T476" s="177">
        <f>+P476-'CE_Ministeriale comparato'!I474</f>
        <v>0</v>
      </c>
      <c r="U476" s="177">
        <f>+Q476-'CE_Ministeriale comparato'!J474</f>
        <v>0</v>
      </c>
      <c r="V476" s="177">
        <f>+R476-'CE_Ministeriale comparato'!K474</f>
        <v>0</v>
      </c>
      <c r="W476" s="177">
        <f>+S476-'CE_Ministeriale comparato'!L474</f>
        <v>0</v>
      </c>
      <c r="AH476" s="177">
        <f>+AD476-'CE_Ministeriale comparato'!H475</f>
        <v>0</v>
      </c>
      <c r="AI476" s="177">
        <f>+AE476-'CE_Ministeriale comparato'!I475</f>
        <v>0</v>
      </c>
      <c r="AJ476" s="177">
        <f>+AF476-'CE_Ministeriale comparato'!J475</f>
        <v>0</v>
      </c>
      <c r="AK476" s="177">
        <f>+AG476-'CE_Ministeriale comparato'!K475</f>
        <v>0</v>
      </c>
      <c r="AL476" s="177">
        <f>+AH476-'CE_Ministeriale comparato'!L475</f>
        <v>0</v>
      </c>
    </row>
    <row r="477" spans="3:38" x14ac:dyDescent="0.25">
      <c r="C477" s="161">
        <v>801146.45</v>
      </c>
      <c r="D477" s="20">
        <v>473868.61</v>
      </c>
      <c r="E477" s="175">
        <f>+'CE-118'!C484</f>
        <v>801146.45</v>
      </c>
      <c r="F477" s="175">
        <f>+'CE-118'!D484</f>
        <v>473868.61</v>
      </c>
      <c r="G477" s="176">
        <f t="shared" si="14"/>
        <v>0</v>
      </c>
      <c r="H477" s="176">
        <f t="shared" si="15"/>
        <v>0</v>
      </c>
      <c r="S477" s="177">
        <f>+O477-'CE_Ministeriale comparato'!H475</f>
        <v>0</v>
      </c>
      <c r="T477" s="177">
        <f>+P477-'CE_Ministeriale comparato'!I475</f>
        <v>0</v>
      </c>
      <c r="U477" s="177">
        <f>+Q477-'CE_Ministeriale comparato'!J475</f>
        <v>0</v>
      </c>
      <c r="V477" s="177">
        <f>+R477-'CE_Ministeriale comparato'!K475</f>
        <v>0</v>
      </c>
      <c r="W477" s="177">
        <f>+S477-'CE_Ministeriale comparato'!L475</f>
        <v>0</v>
      </c>
      <c r="AH477" s="177">
        <f>+AD477-'CE_Ministeriale comparato'!H476</f>
        <v>0</v>
      </c>
      <c r="AI477" s="177">
        <f>+AE477-'CE_Ministeriale comparato'!I476</f>
        <v>0</v>
      </c>
      <c r="AJ477" s="177">
        <f>+AF477-'CE_Ministeriale comparato'!J476</f>
        <v>0</v>
      </c>
      <c r="AK477" s="177">
        <f>+AG477-'CE_Ministeriale comparato'!K476</f>
        <v>0</v>
      </c>
      <c r="AL477" s="177">
        <f>+AH477-'CE_Ministeriale comparato'!L476</f>
        <v>0</v>
      </c>
    </row>
    <row r="478" spans="3:38" x14ac:dyDescent="0.25">
      <c r="C478" s="161">
        <v>-2248.1899999999441</v>
      </c>
      <c r="D478" s="20">
        <v>-849448.09000000008</v>
      </c>
      <c r="E478" s="175">
        <f>+'CE-118'!C485</f>
        <v>-2248.1899999999441</v>
      </c>
      <c r="F478" s="175">
        <f>+'CE-118'!D485</f>
        <v>-849448.09000000008</v>
      </c>
      <c r="G478" s="176">
        <f t="shared" si="14"/>
        <v>0</v>
      </c>
      <c r="H478" s="176">
        <f t="shared" si="15"/>
        <v>0</v>
      </c>
      <c r="S478" s="177">
        <f>+O478-'CE_Ministeriale comparato'!H476</f>
        <v>0</v>
      </c>
      <c r="T478" s="177">
        <f>+P478-'CE_Ministeriale comparato'!I476</f>
        <v>0</v>
      </c>
      <c r="U478" s="177">
        <f>+Q478-'CE_Ministeriale comparato'!J476</f>
        <v>0</v>
      </c>
      <c r="V478" s="177">
        <f>+R478-'CE_Ministeriale comparato'!K476</f>
        <v>0</v>
      </c>
      <c r="W478" s="177">
        <f>+S478-'CE_Ministeriale comparato'!L476</f>
        <v>0</v>
      </c>
      <c r="AH478" s="177">
        <f>+AD478-'CE_Ministeriale comparato'!H477</f>
        <v>0</v>
      </c>
      <c r="AI478" s="177">
        <f>+AE478-'CE_Ministeriale comparato'!I477</f>
        <v>0</v>
      </c>
      <c r="AJ478" s="177">
        <f>+AF478-'CE_Ministeriale comparato'!J477</f>
        <v>0</v>
      </c>
      <c r="AK478" s="177">
        <f>+AG478-'CE_Ministeriale comparato'!K477</f>
        <v>0</v>
      </c>
      <c r="AL478" s="177">
        <f>+AH478-'CE_Ministeriale comparato'!L477</f>
        <v>0</v>
      </c>
    </row>
    <row r="479" spans="3:38" x14ac:dyDescent="0.25">
      <c r="C479" s="161">
        <v>143625.79000000004</v>
      </c>
      <c r="D479" s="20">
        <v>-944830.76</v>
      </c>
      <c r="E479" s="175">
        <f>+'CE-118'!C486</f>
        <v>143625.79000000004</v>
      </c>
      <c r="F479" s="175">
        <f>+'CE-118'!D486</f>
        <v>-944830.76</v>
      </c>
      <c r="G479" s="176">
        <f t="shared" si="14"/>
        <v>0</v>
      </c>
      <c r="H479" s="176">
        <f t="shared" si="15"/>
        <v>0</v>
      </c>
      <c r="S479" s="177">
        <f>+O479-'CE_Ministeriale comparato'!H477</f>
        <v>0</v>
      </c>
      <c r="T479" s="177">
        <f>+P479-'CE_Ministeriale comparato'!I477</f>
        <v>0</v>
      </c>
      <c r="U479" s="177">
        <f>+Q479-'CE_Ministeriale comparato'!J477</f>
        <v>0</v>
      </c>
      <c r="V479" s="177">
        <f>+R479-'CE_Ministeriale comparato'!K477</f>
        <v>0</v>
      </c>
      <c r="W479" s="177">
        <f>+S479-'CE_Ministeriale comparato'!L477</f>
        <v>0</v>
      </c>
      <c r="AH479" s="177">
        <f>+AD479-'CE_Ministeriale comparato'!H478</f>
        <v>0</v>
      </c>
      <c r="AI479" s="177">
        <f>+AE479-'CE_Ministeriale comparato'!I478</f>
        <v>0</v>
      </c>
      <c r="AJ479" s="177">
        <f>+AF479-'CE_Ministeriale comparato'!J478</f>
        <v>0</v>
      </c>
      <c r="AK479" s="177">
        <f>+AG479-'CE_Ministeriale comparato'!K478</f>
        <v>0</v>
      </c>
      <c r="AL479" s="177">
        <f>+AH479-'CE_Ministeriale comparato'!L478</f>
        <v>0</v>
      </c>
    </row>
    <row r="480" spans="3:38" x14ac:dyDescent="0.25">
      <c r="C480" s="161">
        <v>363126.08</v>
      </c>
      <c r="D480" s="20">
        <v>-549051.1</v>
      </c>
      <c r="E480" s="175">
        <f>+'CE-118'!C487</f>
        <v>363126.08</v>
      </c>
      <c r="F480" s="175">
        <f>+'CE-118'!D487</f>
        <v>-549051.1</v>
      </c>
      <c r="G480" s="176">
        <f t="shared" si="14"/>
        <v>0</v>
      </c>
      <c r="H480" s="176">
        <f t="shared" si="15"/>
        <v>0</v>
      </c>
      <c r="S480" s="177">
        <f>+O480-'CE_Ministeriale comparato'!H478</f>
        <v>0</v>
      </c>
      <c r="T480" s="177">
        <f>+P480-'CE_Ministeriale comparato'!I478</f>
        <v>0</v>
      </c>
      <c r="U480" s="177">
        <f>+Q480-'CE_Ministeriale comparato'!J478</f>
        <v>0</v>
      </c>
      <c r="V480" s="177">
        <f>+R480-'CE_Ministeriale comparato'!K478</f>
        <v>0</v>
      </c>
      <c r="W480" s="177">
        <f>+S480-'CE_Ministeriale comparato'!L478</f>
        <v>0</v>
      </c>
      <c r="AH480" s="177">
        <f>+AD480-'CE_Ministeriale comparato'!H479</f>
        <v>0</v>
      </c>
      <c r="AI480" s="177">
        <f>+AE480-'CE_Ministeriale comparato'!I479</f>
        <v>0</v>
      </c>
      <c r="AJ480" s="177">
        <f>+AF480-'CE_Ministeriale comparato'!J479</f>
        <v>0</v>
      </c>
      <c r="AK480" s="177">
        <f>+AG480-'CE_Ministeriale comparato'!K479</f>
        <v>0</v>
      </c>
      <c r="AL480" s="177">
        <f>+AH480-'CE_Ministeriale comparato'!L479</f>
        <v>0</v>
      </c>
    </row>
    <row r="481" spans="3:38" x14ac:dyDescent="0.25">
      <c r="C481" s="161">
        <v>0</v>
      </c>
      <c r="D481" s="20">
        <v>0</v>
      </c>
      <c r="E481" s="175">
        <f>+'CE-118'!C488</f>
        <v>0</v>
      </c>
      <c r="F481" s="175">
        <f>+'CE-118'!D488</f>
        <v>0</v>
      </c>
      <c r="G481" s="176">
        <f t="shared" si="14"/>
        <v>0</v>
      </c>
      <c r="H481" s="176">
        <f t="shared" si="15"/>
        <v>0</v>
      </c>
      <c r="S481" s="177">
        <f>+O481-'CE_Ministeriale comparato'!H479</f>
        <v>0</v>
      </c>
      <c r="T481" s="177">
        <f>+P481-'CE_Ministeriale comparato'!I479</f>
        <v>0</v>
      </c>
      <c r="U481" s="177">
        <f>+Q481-'CE_Ministeriale comparato'!J479</f>
        <v>0</v>
      </c>
      <c r="V481" s="177">
        <f>+R481-'CE_Ministeriale comparato'!K479</f>
        <v>0</v>
      </c>
      <c r="W481" s="177">
        <f>+S481-'CE_Ministeriale comparato'!L479</f>
        <v>0</v>
      </c>
      <c r="AH481" s="177">
        <f>+AD481-'CE_Ministeriale comparato'!H480</f>
        <v>0</v>
      </c>
      <c r="AI481" s="177">
        <f>+AE481-'CE_Ministeriale comparato'!I480</f>
        <v>0</v>
      </c>
      <c r="AJ481" s="177">
        <f>+AF481-'CE_Ministeriale comparato'!J480</f>
        <v>0</v>
      </c>
      <c r="AK481" s="177">
        <f>+AG481-'CE_Ministeriale comparato'!K480</f>
        <v>0</v>
      </c>
      <c r="AL481" s="177">
        <f>+AH481-'CE_Ministeriale comparato'!L480</f>
        <v>0</v>
      </c>
    </row>
    <row r="482" spans="3:38" x14ac:dyDescent="0.25">
      <c r="C482" s="161">
        <v>324109.2</v>
      </c>
      <c r="D482" s="20">
        <v>-14535.09</v>
      </c>
      <c r="E482" s="175">
        <f>+'CE-118'!C489</f>
        <v>324109.2</v>
      </c>
      <c r="F482" s="175">
        <f>+'CE-118'!D489</f>
        <v>-14535.09</v>
      </c>
      <c r="G482" s="176">
        <f t="shared" si="14"/>
        <v>0</v>
      </c>
      <c r="H482" s="176">
        <f t="shared" si="15"/>
        <v>0</v>
      </c>
      <c r="S482" s="177">
        <f>+O482-'CE_Ministeriale comparato'!H480</f>
        <v>0</v>
      </c>
      <c r="T482" s="177">
        <f>+P482-'CE_Ministeriale comparato'!I480</f>
        <v>0</v>
      </c>
      <c r="U482" s="177">
        <f>+Q482-'CE_Ministeriale comparato'!J480</f>
        <v>0</v>
      </c>
      <c r="V482" s="177">
        <f>+R482-'CE_Ministeriale comparato'!K480</f>
        <v>0</v>
      </c>
      <c r="W482" s="177">
        <f>+S482-'CE_Ministeriale comparato'!L480</f>
        <v>0</v>
      </c>
      <c r="AH482" s="177">
        <f>+AD482-'CE_Ministeriale comparato'!H481</f>
        <v>0</v>
      </c>
      <c r="AI482" s="177">
        <f>+AE482-'CE_Ministeriale comparato'!I481</f>
        <v>0</v>
      </c>
      <c r="AJ482" s="177">
        <f>+AF482-'CE_Ministeriale comparato'!J481</f>
        <v>0</v>
      </c>
      <c r="AK482" s="177">
        <f>+AG482-'CE_Ministeriale comparato'!K481</f>
        <v>0</v>
      </c>
      <c r="AL482" s="177">
        <f>+AH482-'CE_Ministeriale comparato'!L481</f>
        <v>0</v>
      </c>
    </row>
    <row r="483" spans="3:38" x14ac:dyDescent="0.25">
      <c r="C483" s="161">
        <v>6684.28</v>
      </c>
      <c r="D483" s="20">
        <v>-2128.79</v>
      </c>
      <c r="E483" s="175">
        <f>+'CE-118'!C490</f>
        <v>6684.28</v>
      </c>
      <c r="F483" s="175">
        <f>+'CE-118'!D490</f>
        <v>-2128.79</v>
      </c>
      <c r="G483" s="176">
        <f t="shared" si="14"/>
        <v>0</v>
      </c>
      <c r="H483" s="176">
        <f t="shared" si="15"/>
        <v>0</v>
      </c>
      <c r="S483" s="177">
        <f>+O483-'CE_Ministeriale comparato'!H481</f>
        <v>0</v>
      </c>
      <c r="T483" s="177">
        <f>+P483-'CE_Ministeriale comparato'!I481</f>
        <v>0</v>
      </c>
      <c r="U483" s="177">
        <f>+Q483-'CE_Ministeriale comparato'!J481</f>
        <v>0</v>
      </c>
      <c r="V483" s="177">
        <f>+R483-'CE_Ministeriale comparato'!K481</f>
        <v>0</v>
      </c>
      <c r="W483" s="177">
        <f>+S483-'CE_Ministeriale comparato'!L481</f>
        <v>0</v>
      </c>
      <c r="AH483" s="177">
        <f>+AD483-'CE_Ministeriale comparato'!H482</f>
        <v>0</v>
      </c>
      <c r="AI483" s="177">
        <f>+AE483-'CE_Ministeriale comparato'!I482</f>
        <v>0</v>
      </c>
      <c r="AJ483" s="177">
        <f>+AF483-'CE_Ministeriale comparato'!J482</f>
        <v>0</v>
      </c>
      <c r="AK483" s="177">
        <f>+AG483-'CE_Ministeriale comparato'!K482</f>
        <v>0</v>
      </c>
      <c r="AL483" s="177">
        <f>+AH483-'CE_Ministeriale comparato'!L482</f>
        <v>0</v>
      </c>
    </row>
    <row r="484" spans="3:38" x14ac:dyDescent="0.25">
      <c r="C484" s="161">
        <v>41858.49</v>
      </c>
      <c r="D484" s="20">
        <v>-252587.2</v>
      </c>
      <c r="E484" s="175">
        <f>+'CE-118'!C491</f>
        <v>41858.49</v>
      </c>
      <c r="F484" s="175">
        <f>+'CE-118'!D491</f>
        <v>-252587.2</v>
      </c>
      <c r="G484" s="176">
        <f t="shared" si="14"/>
        <v>0</v>
      </c>
      <c r="H484" s="176">
        <f t="shared" si="15"/>
        <v>0</v>
      </c>
      <c r="S484" s="177">
        <f>+O484-'CE_Ministeriale comparato'!H482</f>
        <v>0</v>
      </c>
      <c r="T484" s="177">
        <f>+P484-'CE_Ministeriale comparato'!I482</f>
        <v>0</v>
      </c>
      <c r="U484" s="177">
        <f>+Q484-'CE_Ministeriale comparato'!J482</f>
        <v>0</v>
      </c>
      <c r="V484" s="177">
        <f>+R484-'CE_Ministeriale comparato'!K482</f>
        <v>0</v>
      </c>
      <c r="W484" s="177">
        <f>+S484-'CE_Ministeriale comparato'!L482</f>
        <v>0</v>
      </c>
      <c r="AH484" s="177">
        <f>+AD484-'CE_Ministeriale comparato'!H483</f>
        <v>0</v>
      </c>
      <c r="AI484" s="177">
        <f>+AE484-'CE_Ministeriale comparato'!I483</f>
        <v>0</v>
      </c>
      <c r="AJ484" s="177">
        <f>+AF484-'CE_Ministeriale comparato'!J483</f>
        <v>0</v>
      </c>
      <c r="AK484" s="177">
        <f>+AG484-'CE_Ministeriale comparato'!K483</f>
        <v>0</v>
      </c>
      <c r="AL484" s="177">
        <f>+AH484-'CE_Ministeriale comparato'!L483</f>
        <v>0</v>
      </c>
    </row>
    <row r="485" spans="3:38" x14ac:dyDescent="0.25">
      <c r="C485" s="161">
        <v>2532.04</v>
      </c>
      <c r="D485" s="20">
        <v>-1800.07</v>
      </c>
      <c r="E485" s="175">
        <f>+'CE-118'!C492</f>
        <v>2532.04</v>
      </c>
      <c r="F485" s="175">
        <f>+'CE-118'!D492</f>
        <v>-1800.07</v>
      </c>
      <c r="G485" s="176">
        <f t="shared" si="14"/>
        <v>0</v>
      </c>
      <c r="H485" s="176">
        <f t="shared" si="15"/>
        <v>0</v>
      </c>
      <c r="S485" s="177">
        <f>+O485-'CE_Ministeriale comparato'!H483</f>
        <v>0</v>
      </c>
      <c r="T485" s="177">
        <f>+P485-'CE_Ministeriale comparato'!I483</f>
        <v>0</v>
      </c>
      <c r="U485" s="177">
        <f>+Q485-'CE_Ministeriale comparato'!J483</f>
        <v>0</v>
      </c>
      <c r="V485" s="177">
        <f>+R485-'CE_Ministeriale comparato'!K483</f>
        <v>0</v>
      </c>
      <c r="W485" s="177">
        <f>+S485-'CE_Ministeriale comparato'!L483</f>
        <v>0</v>
      </c>
      <c r="AH485" s="177">
        <f>+AD485-'CE_Ministeriale comparato'!H484</f>
        <v>0</v>
      </c>
      <c r="AI485" s="177">
        <f>+AE485-'CE_Ministeriale comparato'!I484</f>
        <v>0</v>
      </c>
      <c r="AJ485" s="177">
        <f>+AF485-'CE_Ministeriale comparato'!J484</f>
        <v>0</v>
      </c>
      <c r="AK485" s="177">
        <f>+AG485-'CE_Ministeriale comparato'!K484</f>
        <v>0</v>
      </c>
      <c r="AL485" s="177">
        <f>+AH485-'CE_Ministeriale comparato'!L484</f>
        <v>0</v>
      </c>
    </row>
    <row r="486" spans="3:38" x14ac:dyDescent="0.25">
      <c r="C486" s="161">
        <v>47.24</v>
      </c>
      <c r="D486" s="20">
        <v>-377.19</v>
      </c>
      <c r="E486" s="175">
        <f>+'CE-118'!C493</f>
        <v>47.24</v>
      </c>
      <c r="F486" s="175">
        <f>+'CE-118'!D493</f>
        <v>-377.19</v>
      </c>
      <c r="G486" s="176">
        <f t="shared" si="14"/>
        <v>0</v>
      </c>
      <c r="H486" s="176">
        <f t="shared" si="15"/>
        <v>0</v>
      </c>
      <c r="S486" s="177">
        <f>+O486-'CE_Ministeriale comparato'!H484</f>
        <v>0</v>
      </c>
      <c r="T486" s="177">
        <f>+P486-'CE_Ministeriale comparato'!I484</f>
        <v>0</v>
      </c>
      <c r="U486" s="177">
        <f>+Q486-'CE_Ministeriale comparato'!J484</f>
        <v>0</v>
      </c>
      <c r="V486" s="177">
        <f>+R486-'CE_Ministeriale comparato'!K484</f>
        <v>0</v>
      </c>
      <c r="W486" s="177">
        <f>+S486-'CE_Ministeriale comparato'!L484</f>
        <v>0</v>
      </c>
      <c r="AH486" s="177">
        <f>+AD486-'CE_Ministeriale comparato'!H485</f>
        <v>0</v>
      </c>
      <c r="AI486" s="177">
        <f>+AE486-'CE_Ministeriale comparato'!I485</f>
        <v>0</v>
      </c>
      <c r="AJ486" s="177">
        <f>+AF486-'CE_Ministeriale comparato'!J485</f>
        <v>0</v>
      </c>
      <c r="AK486" s="177">
        <f>+AG486-'CE_Ministeriale comparato'!K485</f>
        <v>0</v>
      </c>
      <c r="AL486" s="177">
        <f>+AH486-'CE_Ministeriale comparato'!L485</f>
        <v>0</v>
      </c>
    </row>
    <row r="487" spans="3:38" x14ac:dyDescent="0.25">
      <c r="C487" s="161">
        <v>-594731.54</v>
      </c>
      <c r="D487" s="20">
        <v>-124351.32</v>
      </c>
      <c r="E487" s="175">
        <f>+'CE-118'!C494</f>
        <v>-594731.54</v>
      </c>
      <c r="F487" s="175">
        <f>+'CE-118'!D494</f>
        <v>-124351.32</v>
      </c>
      <c r="G487" s="176">
        <f t="shared" si="14"/>
        <v>0</v>
      </c>
      <c r="H487" s="176">
        <f t="shared" si="15"/>
        <v>0</v>
      </c>
      <c r="S487" s="177">
        <f>+O487-'CE_Ministeriale comparato'!H485</f>
        <v>0</v>
      </c>
      <c r="T487" s="177">
        <f>+P487-'CE_Ministeriale comparato'!I485</f>
        <v>0</v>
      </c>
      <c r="U487" s="177">
        <f>+Q487-'CE_Ministeriale comparato'!J485</f>
        <v>0</v>
      </c>
      <c r="V487" s="177">
        <f>+R487-'CE_Ministeriale comparato'!K485</f>
        <v>0</v>
      </c>
      <c r="W487" s="177">
        <f>+S487-'CE_Ministeriale comparato'!L485</f>
        <v>0</v>
      </c>
      <c r="AH487" s="177">
        <f>+AD487-'CE_Ministeriale comparato'!H486</f>
        <v>0</v>
      </c>
      <c r="AI487" s="177">
        <f>+AE487-'CE_Ministeriale comparato'!I486</f>
        <v>0</v>
      </c>
      <c r="AJ487" s="177">
        <f>+AF487-'CE_Ministeriale comparato'!J486</f>
        <v>0</v>
      </c>
      <c r="AK487" s="177">
        <f>+AG487-'CE_Ministeriale comparato'!K486</f>
        <v>0</v>
      </c>
      <c r="AL487" s="177">
        <f>+AH487-'CE_Ministeriale comparato'!L486</f>
        <v>0</v>
      </c>
    </row>
    <row r="488" spans="3:38" x14ac:dyDescent="0.25">
      <c r="C488" s="161">
        <v>-145873.97999999998</v>
      </c>
      <c r="D488" s="20">
        <v>95382.67</v>
      </c>
      <c r="E488" s="175">
        <f>+'CE-118'!C495</f>
        <v>-145873.97999999998</v>
      </c>
      <c r="F488" s="175">
        <f>+'CE-118'!D495</f>
        <v>95382.67</v>
      </c>
      <c r="G488" s="176">
        <f t="shared" si="14"/>
        <v>0</v>
      </c>
      <c r="H488" s="176">
        <f t="shared" si="15"/>
        <v>0</v>
      </c>
      <c r="S488" s="177">
        <f>+O488-'CE_Ministeriale comparato'!H486</f>
        <v>0</v>
      </c>
      <c r="T488" s="177">
        <f>+P488-'CE_Ministeriale comparato'!I486</f>
        <v>0</v>
      </c>
      <c r="U488" s="177">
        <f>+Q488-'CE_Ministeriale comparato'!J486</f>
        <v>0</v>
      </c>
      <c r="V488" s="177">
        <f>+R488-'CE_Ministeriale comparato'!K486</f>
        <v>0</v>
      </c>
      <c r="W488" s="177">
        <f>+S488-'CE_Ministeriale comparato'!L486</f>
        <v>0</v>
      </c>
      <c r="AH488" s="177">
        <f>+AD488-'CE_Ministeriale comparato'!H487</f>
        <v>0</v>
      </c>
      <c r="AI488" s="177">
        <f>+AE488-'CE_Ministeriale comparato'!I487</f>
        <v>0</v>
      </c>
      <c r="AJ488" s="177">
        <f>+AF488-'CE_Ministeriale comparato'!J487</f>
        <v>0</v>
      </c>
      <c r="AK488" s="177">
        <f>+AG488-'CE_Ministeriale comparato'!K487</f>
        <v>0</v>
      </c>
      <c r="AL488" s="177">
        <f>+AH488-'CE_Ministeriale comparato'!L487</f>
        <v>0</v>
      </c>
    </row>
    <row r="489" spans="3:38" x14ac:dyDescent="0.25">
      <c r="C489" s="161">
        <v>0</v>
      </c>
      <c r="D489" s="20">
        <v>0</v>
      </c>
      <c r="E489" s="175">
        <f>+'CE-118'!C496</f>
        <v>0</v>
      </c>
      <c r="F489" s="175">
        <f>+'CE-118'!D496</f>
        <v>0</v>
      </c>
      <c r="G489" s="176">
        <f t="shared" si="14"/>
        <v>0</v>
      </c>
      <c r="H489" s="176">
        <f t="shared" si="15"/>
        <v>0</v>
      </c>
      <c r="S489" s="177">
        <f>+O489-'CE_Ministeriale comparato'!H487</f>
        <v>0</v>
      </c>
      <c r="T489" s="177">
        <f>+P489-'CE_Ministeriale comparato'!I487</f>
        <v>0</v>
      </c>
      <c r="U489" s="177">
        <f>+Q489-'CE_Ministeriale comparato'!J487</f>
        <v>0</v>
      </c>
      <c r="V489" s="177">
        <f>+R489-'CE_Ministeriale comparato'!K487</f>
        <v>0</v>
      </c>
      <c r="W489" s="177">
        <f>+S489-'CE_Ministeriale comparato'!L487</f>
        <v>0</v>
      </c>
      <c r="AH489" s="177">
        <f>+AD489-'CE_Ministeriale comparato'!H488</f>
        <v>0</v>
      </c>
      <c r="AI489" s="177">
        <f>+AE489-'CE_Ministeriale comparato'!I488</f>
        <v>0</v>
      </c>
      <c r="AJ489" s="177">
        <f>+AF489-'CE_Ministeriale comparato'!J488</f>
        <v>0</v>
      </c>
      <c r="AK489" s="177">
        <f>+AG489-'CE_Ministeriale comparato'!K488</f>
        <v>0</v>
      </c>
      <c r="AL489" s="177">
        <f>+AH489-'CE_Ministeriale comparato'!L488</f>
        <v>0</v>
      </c>
    </row>
    <row r="490" spans="3:38" x14ac:dyDescent="0.25">
      <c r="C490" s="161">
        <v>-9813.7099999999991</v>
      </c>
      <c r="D490" s="20">
        <v>380.39</v>
      </c>
      <c r="E490" s="175">
        <f>+'CE-118'!C497</f>
        <v>-9813.7099999999991</v>
      </c>
      <c r="F490" s="175">
        <f>+'CE-118'!D497</f>
        <v>380.39</v>
      </c>
      <c r="G490" s="176">
        <f t="shared" si="14"/>
        <v>0</v>
      </c>
      <c r="H490" s="176">
        <f t="shared" si="15"/>
        <v>0</v>
      </c>
      <c r="S490" s="177">
        <f>+O490-'CE_Ministeriale comparato'!H488</f>
        <v>0</v>
      </c>
      <c r="T490" s="177">
        <f>+P490-'CE_Ministeriale comparato'!I488</f>
        <v>0</v>
      </c>
      <c r="U490" s="177">
        <f>+Q490-'CE_Ministeriale comparato'!J488</f>
        <v>0</v>
      </c>
      <c r="V490" s="177">
        <f>+R490-'CE_Ministeriale comparato'!K488</f>
        <v>0</v>
      </c>
      <c r="W490" s="177">
        <f>+S490-'CE_Ministeriale comparato'!L488</f>
        <v>0</v>
      </c>
      <c r="AH490" s="177">
        <f>+AD490-'CE_Ministeriale comparato'!H489</f>
        <v>0</v>
      </c>
      <c r="AI490" s="177">
        <f>+AE490-'CE_Ministeriale comparato'!I489</f>
        <v>0</v>
      </c>
      <c r="AJ490" s="177">
        <f>+AF490-'CE_Ministeriale comparato'!J489</f>
        <v>0</v>
      </c>
      <c r="AK490" s="177">
        <f>+AG490-'CE_Ministeriale comparato'!K489</f>
        <v>0</v>
      </c>
      <c r="AL490" s="177">
        <f>+AH490-'CE_Ministeriale comparato'!L489</f>
        <v>0</v>
      </c>
    </row>
    <row r="491" spans="3:38" x14ac:dyDescent="0.25">
      <c r="C491" s="161">
        <v>0</v>
      </c>
      <c r="D491" s="20">
        <v>0</v>
      </c>
      <c r="E491" s="175">
        <f>+'CE-118'!C498</f>
        <v>0</v>
      </c>
      <c r="F491" s="175">
        <f>+'CE-118'!D498</f>
        <v>0</v>
      </c>
      <c r="G491" s="176">
        <f t="shared" si="14"/>
        <v>0</v>
      </c>
      <c r="H491" s="176">
        <f t="shared" si="15"/>
        <v>0</v>
      </c>
      <c r="S491" s="177">
        <f>+O491-'CE_Ministeriale comparato'!H489</f>
        <v>0</v>
      </c>
      <c r="T491" s="177">
        <f>+P491-'CE_Ministeriale comparato'!I489</f>
        <v>0</v>
      </c>
      <c r="U491" s="177">
        <f>+Q491-'CE_Ministeriale comparato'!J489</f>
        <v>0</v>
      </c>
      <c r="V491" s="177">
        <f>+R491-'CE_Ministeriale comparato'!K489</f>
        <v>0</v>
      </c>
      <c r="W491" s="177">
        <f>+S491-'CE_Ministeriale comparato'!L489</f>
        <v>0</v>
      </c>
      <c r="AH491" s="177">
        <f>+AD491-'CE_Ministeriale comparato'!H490</f>
        <v>0</v>
      </c>
      <c r="AI491" s="177">
        <f>+AE491-'CE_Ministeriale comparato'!I490</f>
        <v>0</v>
      </c>
      <c r="AJ491" s="177">
        <f>+AF491-'CE_Ministeriale comparato'!J490</f>
        <v>0</v>
      </c>
      <c r="AK491" s="177">
        <f>+AG491-'CE_Ministeriale comparato'!K490</f>
        <v>0</v>
      </c>
      <c r="AL491" s="177">
        <f>+AH491-'CE_Ministeriale comparato'!L490</f>
        <v>0</v>
      </c>
    </row>
    <row r="492" spans="3:38" x14ac:dyDescent="0.25">
      <c r="C492" s="161">
        <v>-149969.60999999999</v>
      </c>
      <c r="D492" s="20">
        <v>95531.31</v>
      </c>
      <c r="E492" s="175">
        <f>+'CE-118'!C499</f>
        <v>-149969.60999999999</v>
      </c>
      <c r="F492" s="175">
        <f>+'CE-118'!D499</f>
        <v>95531.31</v>
      </c>
      <c r="G492" s="176">
        <f t="shared" si="14"/>
        <v>0</v>
      </c>
      <c r="H492" s="176">
        <f t="shared" si="15"/>
        <v>0</v>
      </c>
      <c r="S492" s="177">
        <f>+O492-'CE_Ministeriale comparato'!H490</f>
        <v>0</v>
      </c>
      <c r="T492" s="177">
        <f>+P492-'CE_Ministeriale comparato'!I490</f>
        <v>0</v>
      </c>
      <c r="U492" s="177">
        <f>+Q492-'CE_Ministeriale comparato'!J490</f>
        <v>0</v>
      </c>
      <c r="V492" s="177">
        <f>+R492-'CE_Ministeriale comparato'!K490</f>
        <v>0</v>
      </c>
      <c r="W492" s="177">
        <f>+S492-'CE_Ministeriale comparato'!L490</f>
        <v>0</v>
      </c>
      <c r="AH492" s="177">
        <f>+AD492-'CE_Ministeriale comparato'!H491</f>
        <v>0</v>
      </c>
      <c r="AI492" s="177">
        <f>+AE492-'CE_Ministeriale comparato'!I491</f>
        <v>0</v>
      </c>
      <c r="AJ492" s="177">
        <f>+AF492-'CE_Ministeriale comparato'!J491</f>
        <v>0</v>
      </c>
      <c r="AK492" s="177">
        <f>+AG492-'CE_Ministeriale comparato'!K491</f>
        <v>0</v>
      </c>
      <c r="AL492" s="177">
        <f>+AH492-'CE_Ministeriale comparato'!L491</f>
        <v>0</v>
      </c>
    </row>
    <row r="493" spans="3:38" x14ac:dyDescent="0.25">
      <c r="C493" s="161">
        <v>0</v>
      </c>
      <c r="D493" s="20">
        <v>-536.59</v>
      </c>
      <c r="E493" s="175">
        <f>+'CE-118'!C500</f>
        <v>0</v>
      </c>
      <c r="F493" s="175">
        <f>+'CE-118'!D500</f>
        <v>-536.59</v>
      </c>
      <c r="G493" s="176">
        <f t="shared" si="14"/>
        <v>0</v>
      </c>
      <c r="H493" s="176">
        <f t="shared" si="15"/>
        <v>0</v>
      </c>
      <c r="S493" s="177">
        <f>+O493-'CE_Ministeriale comparato'!H491</f>
        <v>0</v>
      </c>
      <c r="T493" s="177">
        <f>+P493-'CE_Ministeriale comparato'!I491</f>
        <v>0</v>
      </c>
      <c r="U493" s="177">
        <f>+Q493-'CE_Ministeriale comparato'!J491</f>
        <v>0</v>
      </c>
      <c r="V493" s="177">
        <f>+R493-'CE_Ministeriale comparato'!K491</f>
        <v>0</v>
      </c>
      <c r="W493" s="177">
        <f>+S493-'CE_Ministeriale comparato'!L491</f>
        <v>0</v>
      </c>
      <c r="AH493" s="177">
        <f>+AD493-'CE_Ministeriale comparato'!H492</f>
        <v>0</v>
      </c>
      <c r="AI493" s="177">
        <f>+AE493-'CE_Ministeriale comparato'!I492</f>
        <v>0</v>
      </c>
      <c r="AJ493" s="177">
        <f>+AF493-'CE_Ministeriale comparato'!J492</f>
        <v>0</v>
      </c>
      <c r="AK493" s="177">
        <f>+AG493-'CE_Ministeriale comparato'!K492</f>
        <v>0</v>
      </c>
      <c r="AL493" s="177">
        <f>+AH493-'CE_Ministeriale comparato'!L492</f>
        <v>0</v>
      </c>
    </row>
    <row r="494" spans="3:38" x14ac:dyDescent="0.25">
      <c r="C494" s="161">
        <v>13909.34</v>
      </c>
      <c r="D494" s="20">
        <v>7.56</v>
      </c>
      <c r="E494" s="175">
        <f>+'CE-118'!C501</f>
        <v>13909.34</v>
      </c>
      <c r="F494" s="175">
        <f>+'CE-118'!D501</f>
        <v>7.56</v>
      </c>
      <c r="G494" s="176">
        <f t="shared" si="14"/>
        <v>0</v>
      </c>
      <c r="H494" s="176">
        <f t="shared" si="15"/>
        <v>0</v>
      </c>
      <c r="S494" s="177">
        <f>+O494-'CE_Ministeriale comparato'!H492</f>
        <v>0</v>
      </c>
      <c r="T494" s="177">
        <f>+P494-'CE_Ministeriale comparato'!I492</f>
        <v>0</v>
      </c>
      <c r="U494" s="177">
        <f>+Q494-'CE_Ministeriale comparato'!J492</f>
        <v>0</v>
      </c>
      <c r="V494" s="177">
        <f>+R494-'CE_Ministeriale comparato'!K492</f>
        <v>0</v>
      </c>
      <c r="W494" s="177">
        <f>+S494-'CE_Ministeriale comparato'!L492</f>
        <v>0</v>
      </c>
      <c r="AH494" s="177">
        <f>+AD494-'CE_Ministeriale comparato'!H493</f>
        <v>0</v>
      </c>
      <c r="AI494" s="177">
        <f>+AE494-'CE_Ministeriale comparato'!I493</f>
        <v>0</v>
      </c>
      <c r="AJ494" s="177">
        <f>+AF494-'CE_Ministeriale comparato'!J493</f>
        <v>0</v>
      </c>
      <c r="AK494" s="177">
        <f>+AG494-'CE_Ministeriale comparato'!K493</f>
        <v>0</v>
      </c>
      <c r="AL494" s="177">
        <f>+AH494-'CE_Ministeriale comparato'!L493</f>
        <v>0</v>
      </c>
    </row>
    <row r="495" spans="3:38" x14ac:dyDescent="0.25">
      <c r="C495" s="161">
        <v>13129036.6</v>
      </c>
      <c r="D495" s="20">
        <v>12046398.039999999</v>
      </c>
      <c r="E495" s="175">
        <f>+'CE-118'!C502</f>
        <v>13129036.6</v>
      </c>
      <c r="F495" s="175">
        <f>+'CE-118'!D502</f>
        <v>12046398.039999999</v>
      </c>
      <c r="G495" s="176">
        <f t="shared" si="14"/>
        <v>0</v>
      </c>
      <c r="H495" s="176">
        <f t="shared" si="15"/>
        <v>0</v>
      </c>
      <c r="S495" s="177">
        <f>+O495-'CE_Ministeriale comparato'!H493</f>
        <v>0</v>
      </c>
      <c r="T495" s="177">
        <f>+P495-'CE_Ministeriale comparato'!I493</f>
        <v>0</v>
      </c>
      <c r="U495" s="177">
        <f>+Q495-'CE_Ministeriale comparato'!J493</f>
        <v>0</v>
      </c>
      <c r="V495" s="177">
        <f>+R495-'CE_Ministeriale comparato'!K493</f>
        <v>0</v>
      </c>
      <c r="W495" s="177">
        <f>+S495-'CE_Ministeriale comparato'!L493</f>
        <v>0</v>
      </c>
      <c r="AH495" s="177">
        <f>+AD495-'CE_Ministeriale comparato'!H494</f>
        <v>0</v>
      </c>
      <c r="AI495" s="177">
        <f>+AE495-'CE_Ministeriale comparato'!I494</f>
        <v>0</v>
      </c>
      <c r="AJ495" s="177">
        <f>+AF495-'CE_Ministeriale comparato'!J494</f>
        <v>0</v>
      </c>
      <c r="AK495" s="177">
        <f>+AG495-'CE_Ministeriale comparato'!K494</f>
        <v>0</v>
      </c>
      <c r="AL495" s="177">
        <f>+AH495-'CE_Ministeriale comparato'!L494</f>
        <v>0</v>
      </c>
    </row>
    <row r="496" spans="3:38" x14ac:dyDescent="0.25">
      <c r="C496" s="161">
        <v>4710095.6899999995</v>
      </c>
      <c r="D496" s="20">
        <v>7067219.8499999996</v>
      </c>
      <c r="E496" s="175">
        <f>+'CE-118'!C503</f>
        <v>4710095.6899999995</v>
      </c>
      <c r="F496" s="175">
        <f>+'CE-118'!D503</f>
        <v>7067219.8499999996</v>
      </c>
      <c r="G496" s="176">
        <f t="shared" si="14"/>
        <v>0</v>
      </c>
      <c r="H496" s="176">
        <f t="shared" si="15"/>
        <v>0</v>
      </c>
      <c r="S496" s="177">
        <f>+O496-'CE_Ministeriale comparato'!H494</f>
        <v>0</v>
      </c>
      <c r="T496" s="177">
        <f>+P496-'CE_Ministeriale comparato'!I494</f>
        <v>0</v>
      </c>
      <c r="U496" s="177">
        <f>+Q496-'CE_Ministeriale comparato'!J494</f>
        <v>0</v>
      </c>
      <c r="V496" s="177">
        <f>+R496-'CE_Ministeriale comparato'!K494</f>
        <v>0</v>
      </c>
      <c r="W496" s="177">
        <f>+S496-'CE_Ministeriale comparato'!L494</f>
        <v>0</v>
      </c>
      <c r="AH496" s="177">
        <f>+AD496-'CE_Ministeriale comparato'!H495</f>
        <v>0</v>
      </c>
      <c r="AI496" s="177">
        <f>+AE496-'CE_Ministeriale comparato'!I495</f>
        <v>0</v>
      </c>
      <c r="AJ496" s="177">
        <f>+AF496-'CE_Ministeriale comparato'!J495</f>
        <v>0</v>
      </c>
      <c r="AK496" s="177">
        <f>+AG496-'CE_Ministeriale comparato'!K495</f>
        <v>0</v>
      </c>
      <c r="AL496" s="177">
        <f>+AH496-'CE_Ministeriale comparato'!L495</f>
        <v>0</v>
      </c>
    </row>
    <row r="497" spans="3:38" x14ac:dyDescent="0.25">
      <c r="C497" s="161">
        <v>275244.71999999997</v>
      </c>
      <c r="D497" s="20">
        <v>150000</v>
      </c>
      <c r="E497" s="175">
        <f>+'CE-118'!C504</f>
        <v>275244.71999999997</v>
      </c>
      <c r="F497" s="175">
        <f>+'CE-118'!D504</f>
        <v>150000</v>
      </c>
      <c r="G497" s="176">
        <f t="shared" si="14"/>
        <v>0</v>
      </c>
      <c r="H497" s="176">
        <f t="shared" si="15"/>
        <v>0</v>
      </c>
      <c r="S497" s="177">
        <f>+O497-'CE_Ministeriale comparato'!H495</f>
        <v>0</v>
      </c>
      <c r="T497" s="177">
        <f>+P497-'CE_Ministeriale comparato'!I495</f>
        <v>0</v>
      </c>
      <c r="U497" s="177">
        <f>+Q497-'CE_Ministeriale comparato'!J495</f>
        <v>0</v>
      </c>
      <c r="V497" s="177">
        <f>+R497-'CE_Ministeriale comparato'!K495</f>
        <v>0</v>
      </c>
      <c r="W497" s="177">
        <f>+S497-'CE_Ministeriale comparato'!L495</f>
        <v>0</v>
      </c>
      <c r="AH497" s="177">
        <f>+AD497-'CE_Ministeriale comparato'!H496</f>
        <v>0</v>
      </c>
      <c r="AI497" s="177">
        <f>+AE497-'CE_Ministeriale comparato'!I496</f>
        <v>0</v>
      </c>
      <c r="AJ497" s="177">
        <f>+AF497-'CE_Ministeriale comparato'!J496</f>
        <v>0</v>
      </c>
      <c r="AK497" s="177">
        <f>+AG497-'CE_Ministeriale comparato'!K496</f>
        <v>0</v>
      </c>
      <c r="AL497" s="177">
        <f>+AH497-'CE_Ministeriale comparato'!L496</f>
        <v>0</v>
      </c>
    </row>
    <row r="498" spans="3:38" x14ac:dyDescent="0.25">
      <c r="C498" s="161">
        <v>50000</v>
      </c>
      <c r="D498" s="20">
        <v>0</v>
      </c>
      <c r="E498" s="175">
        <f>+'CE-118'!C505</f>
        <v>50000</v>
      </c>
      <c r="F498" s="175">
        <f>+'CE-118'!D505</f>
        <v>0</v>
      </c>
      <c r="G498" s="176">
        <f t="shared" si="14"/>
        <v>0</v>
      </c>
      <c r="H498" s="176">
        <f t="shared" si="15"/>
        <v>0</v>
      </c>
      <c r="S498" s="177">
        <f>+O498-'CE_Ministeriale comparato'!H496</f>
        <v>0</v>
      </c>
      <c r="T498" s="177">
        <f>+P498-'CE_Ministeriale comparato'!I496</f>
        <v>0</v>
      </c>
      <c r="U498" s="177">
        <f>+Q498-'CE_Ministeriale comparato'!J496</f>
        <v>0</v>
      </c>
      <c r="V498" s="177">
        <f>+R498-'CE_Ministeriale comparato'!K496</f>
        <v>0</v>
      </c>
      <c r="W498" s="177">
        <f>+S498-'CE_Ministeriale comparato'!L496</f>
        <v>0</v>
      </c>
      <c r="AH498" s="177">
        <f>+AD498-'CE_Ministeriale comparato'!H497</f>
        <v>0</v>
      </c>
      <c r="AI498" s="177">
        <f>+AE498-'CE_Ministeriale comparato'!I497</f>
        <v>0</v>
      </c>
      <c r="AJ498" s="177">
        <f>+AF498-'CE_Ministeriale comparato'!J497</f>
        <v>0</v>
      </c>
      <c r="AK498" s="177">
        <f>+AG498-'CE_Ministeriale comparato'!K497</f>
        <v>0</v>
      </c>
      <c r="AL498" s="177">
        <f>+AH498-'CE_Ministeriale comparato'!L497</f>
        <v>0</v>
      </c>
    </row>
    <row r="499" spans="3:38" x14ac:dyDescent="0.25">
      <c r="C499" s="161">
        <v>0</v>
      </c>
      <c r="D499" s="20">
        <v>0</v>
      </c>
      <c r="E499" s="175">
        <f>+'CE-118'!C506</f>
        <v>0</v>
      </c>
      <c r="F499" s="175">
        <f>+'CE-118'!D506</f>
        <v>0</v>
      </c>
      <c r="G499" s="176">
        <f t="shared" si="14"/>
        <v>0</v>
      </c>
      <c r="H499" s="176">
        <f t="shared" si="15"/>
        <v>0</v>
      </c>
      <c r="S499" s="177">
        <f>+O499-'CE_Ministeriale comparato'!H497</f>
        <v>0</v>
      </c>
      <c r="T499" s="177">
        <f>+P499-'CE_Ministeriale comparato'!I497</f>
        <v>0</v>
      </c>
      <c r="U499" s="177">
        <f>+Q499-'CE_Ministeriale comparato'!J497</f>
        <v>0</v>
      </c>
      <c r="V499" s="177">
        <f>+R499-'CE_Ministeriale comparato'!K497</f>
        <v>0</v>
      </c>
      <c r="W499" s="177">
        <f>+S499-'CE_Ministeriale comparato'!L497</f>
        <v>0</v>
      </c>
      <c r="AH499" s="177">
        <f>+AD499-'CE_Ministeriale comparato'!H498</f>
        <v>0</v>
      </c>
      <c r="AI499" s="177">
        <f>+AE499-'CE_Ministeriale comparato'!I498</f>
        <v>0</v>
      </c>
      <c r="AJ499" s="177">
        <f>+AF499-'CE_Ministeriale comparato'!J498</f>
        <v>0</v>
      </c>
      <c r="AK499" s="177">
        <f>+AG499-'CE_Ministeriale comparato'!K498</f>
        <v>0</v>
      </c>
      <c r="AL499" s="177">
        <f>+AH499-'CE_Ministeriale comparato'!L498</f>
        <v>0</v>
      </c>
    </row>
    <row r="500" spans="3:38" x14ac:dyDescent="0.25">
      <c r="C500" s="161">
        <v>4384850.97</v>
      </c>
      <c r="D500" s="20">
        <v>6767219.8499999996</v>
      </c>
      <c r="E500" s="175">
        <f>+'CE-118'!C507</f>
        <v>4384850.97</v>
      </c>
      <c r="F500" s="175">
        <f>+'CE-118'!D507</f>
        <v>6767219.8499999996</v>
      </c>
      <c r="G500" s="176">
        <f t="shared" si="14"/>
        <v>0</v>
      </c>
      <c r="H500" s="176">
        <f t="shared" si="15"/>
        <v>0</v>
      </c>
      <c r="S500" s="177">
        <f>+O500-'CE_Ministeriale comparato'!H498</f>
        <v>0</v>
      </c>
      <c r="T500" s="177">
        <f>+P500-'CE_Ministeriale comparato'!I498</f>
        <v>0</v>
      </c>
      <c r="U500" s="177">
        <f>+Q500-'CE_Ministeriale comparato'!J498</f>
        <v>0</v>
      </c>
      <c r="V500" s="177">
        <f>+R500-'CE_Ministeriale comparato'!K498</f>
        <v>0</v>
      </c>
      <c r="W500" s="177">
        <f>+S500-'CE_Ministeriale comparato'!L498</f>
        <v>0</v>
      </c>
      <c r="AH500" s="177">
        <f>+AD500-'CE_Ministeriale comparato'!H499</f>
        <v>0</v>
      </c>
      <c r="AI500" s="177">
        <f>+AE500-'CE_Ministeriale comparato'!I499</f>
        <v>0</v>
      </c>
      <c r="AJ500" s="177">
        <f>+AF500-'CE_Ministeriale comparato'!J499</f>
        <v>0</v>
      </c>
      <c r="AK500" s="177">
        <f>+AG500-'CE_Ministeriale comparato'!K499</f>
        <v>0</v>
      </c>
      <c r="AL500" s="177">
        <f>+AH500-'CE_Ministeriale comparato'!L499</f>
        <v>0</v>
      </c>
    </row>
    <row r="501" spans="3:38" x14ac:dyDescent="0.25">
      <c r="C501" s="161">
        <v>0</v>
      </c>
      <c r="D501" s="20">
        <v>0</v>
      </c>
      <c r="E501" s="175">
        <f>+'CE-118'!C508</f>
        <v>0</v>
      </c>
      <c r="F501" s="175">
        <f>+'CE-118'!D508</f>
        <v>0</v>
      </c>
      <c r="G501" s="176">
        <f t="shared" si="14"/>
        <v>0</v>
      </c>
      <c r="H501" s="176">
        <f t="shared" si="15"/>
        <v>0</v>
      </c>
      <c r="S501" s="177">
        <f>+O501-'CE_Ministeriale comparato'!H499</f>
        <v>0</v>
      </c>
      <c r="T501" s="177">
        <f>+P501-'CE_Ministeriale comparato'!I499</f>
        <v>0</v>
      </c>
      <c r="U501" s="177">
        <f>+Q501-'CE_Ministeriale comparato'!J499</f>
        <v>0</v>
      </c>
      <c r="V501" s="177">
        <f>+R501-'CE_Ministeriale comparato'!K499</f>
        <v>0</v>
      </c>
      <c r="W501" s="177">
        <f>+S501-'CE_Ministeriale comparato'!L499</f>
        <v>0</v>
      </c>
      <c r="AH501" s="177">
        <f>+AD501-'CE_Ministeriale comparato'!H500</f>
        <v>0</v>
      </c>
      <c r="AI501" s="177">
        <f>+AE501-'CE_Ministeriale comparato'!I500</f>
        <v>0</v>
      </c>
      <c r="AJ501" s="177">
        <f>+AF501-'CE_Ministeriale comparato'!J500</f>
        <v>0</v>
      </c>
      <c r="AK501" s="177">
        <f>+AG501-'CE_Ministeriale comparato'!K500</f>
        <v>0</v>
      </c>
      <c r="AL501" s="177">
        <f>+AH501-'CE_Ministeriale comparato'!L500</f>
        <v>0</v>
      </c>
    </row>
    <row r="502" spans="3:38" x14ac:dyDescent="0.25">
      <c r="C502" s="161">
        <v>0</v>
      </c>
      <c r="D502" s="20">
        <v>150000</v>
      </c>
      <c r="E502" s="175">
        <f>+'CE-118'!C509</f>
        <v>0</v>
      </c>
      <c r="F502" s="175">
        <f>+'CE-118'!D509</f>
        <v>150000</v>
      </c>
      <c r="G502" s="176">
        <f t="shared" si="14"/>
        <v>0</v>
      </c>
      <c r="H502" s="176">
        <f t="shared" si="15"/>
        <v>0</v>
      </c>
      <c r="S502" s="177">
        <f>+O502-'CE_Ministeriale comparato'!H500</f>
        <v>0</v>
      </c>
      <c r="T502" s="177">
        <f>+P502-'CE_Ministeriale comparato'!I500</f>
        <v>0</v>
      </c>
      <c r="U502" s="177">
        <f>+Q502-'CE_Ministeriale comparato'!J500</f>
        <v>0</v>
      </c>
      <c r="V502" s="177">
        <f>+R502-'CE_Ministeriale comparato'!K500</f>
        <v>0</v>
      </c>
      <c r="W502" s="177">
        <f>+S502-'CE_Ministeriale comparato'!L500</f>
        <v>0</v>
      </c>
      <c r="AH502" s="177">
        <f>+AD502-'CE_Ministeriale comparato'!H501</f>
        <v>0</v>
      </c>
      <c r="AI502" s="177">
        <f>+AE502-'CE_Ministeriale comparato'!I501</f>
        <v>0</v>
      </c>
      <c r="AJ502" s="177">
        <f>+AF502-'CE_Ministeriale comparato'!J501</f>
        <v>0</v>
      </c>
      <c r="AK502" s="177">
        <f>+AG502-'CE_Ministeriale comparato'!K501</f>
        <v>0</v>
      </c>
      <c r="AL502" s="177">
        <f>+AH502-'CE_Ministeriale comparato'!L501</f>
        <v>0</v>
      </c>
    </row>
    <row r="503" spans="3:38" x14ac:dyDescent="0.25">
      <c r="C503" s="161">
        <v>0</v>
      </c>
      <c r="D503" s="20">
        <v>0</v>
      </c>
      <c r="E503" s="175">
        <f>+'CE-118'!C510</f>
        <v>0</v>
      </c>
      <c r="F503" s="175">
        <f>+'CE-118'!D510</f>
        <v>0</v>
      </c>
      <c r="G503" s="176">
        <f t="shared" si="14"/>
        <v>0</v>
      </c>
      <c r="H503" s="176">
        <f t="shared" si="15"/>
        <v>0</v>
      </c>
      <c r="S503" s="177">
        <f>+O503-'CE_Ministeriale comparato'!H501</f>
        <v>0</v>
      </c>
      <c r="T503" s="177">
        <f>+P503-'CE_Ministeriale comparato'!I501</f>
        <v>0</v>
      </c>
      <c r="U503" s="177">
        <f>+Q503-'CE_Ministeriale comparato'!J501</f>
        <v>0</v>
      </c>
      <c r="V503" s="177">
        <f>+R503-'CE_Ministeriale comparato'!K501</f>
        <v>0</v>
      </c>
      <c r="W503" s="177">
        <f>+S503-'CE_Ministeriale comparato'!L501</f>
        <v>0</v>
      </c>
      <c r="AH503" s="177">
        <f>+AD503-'CE_Ministeriale comparato'!H502</f>
        <v>0</v>
      </c>
      <c r="AI503" s="177">
        <f>+AE503-'CE_Ministeriale comparato'!I502</f>
        <v>0</v>
      </c>
      <c r="AJ503" s="177">
        <f>+AF503-'CE_Ministeriale comparato'!J502</f>
        <v>0</v>
      </c>
      <c r="AK503" s="177">
        <f>+AG503-'CE_Ministeriale comparato'!K502</f>
        <v>0</v>
      </c>
      <c r="AL503" s="177">
        <f>+AH503-'CE_Ministeriale comparato'!L502</f>
        <v>0</v>
      </c>
    </row>
    <row r="504" spans="3:38" x14ac:dyDescent="0.25">
      <c r="C504" s="161">
        <v>260494.51</v>
      </c>
      <c r="D504" s="20">
        <v>194629.13</v>
      </c>
      <c r="E504" s="175">
        <f>+'CE-118'!C511</f>
        <v>260494.51</v>
      </c>
      <c r="F504" s="175">
        <f>+'CE-118'!D511</f>
        <v>194629.13</v>
      </c>
      <c r="G504" s="176">
        <f t="shared" si="14"/>
        <v>0</v>
      </c>
      <c r="H504" s="176">
        <f t="shared" si="15"/>
        <v>0</v>
      </c>
      <c r="S504" s="177">
        <f>+O504-'CE_Ministeriale comparato'!H502</f>
        <v>0</v>
      </c>
      <c r="T504" s="177">
        <f>+P504-'CE_Ministeriale comparato'!I502</f>
        <v>0</v>
      </c>
      <c r="U504" s="177">
        <f>+Q504-'CE_Ministeriale comparato'!J502</f>
        <v>0</v>
      </c>
      <c r="V504" s="177">
        <f>+R504-'CE_Ministeriale comparato'!K502</f>
        <v>0</v>
      </c>
      <c r="W504" s="177">
        <f>+S504-'CE_Ministeriale comparato'!L502</f>
        <v>0</v>
      </c>
      <c r="AH504" s="177">
        <f>+AD504-'CE_Ministeriale comparato'!H503</f>
        <v>0</v>
      </c>
      <c r="AI504" s="177">
        <f>+AE504-'CE_Ministeriale comparato'!I503</f>
        <v>0</v>
      </c>
      <c r="AJ504" s="177">
        <f>+AF504-'CE_Ministeriale comparato'!J503</f>
        <v>0</v>
      </c>
      <c r="AK504" s="177">
        <f>+AG504-'CE_Ministeriale comparato'!K503</f>
        <v>0</v>
      </c>
      <c r="AL504" s="177">
        <f>+AH504-'CE_Ministeriale comparato'!L503</f>
        <v>0</v>
      </c>
    </row>
    <row r="505" spans="3:38" x14ac:dyDescent="0.25">
      <c r="C505" s="161">
        <v>2196038.75</v>
      </c>
      <c r="D505" s="20">
        <v>640479.43999999994</v>
      </c>
      <c r="E505" s="175">
        <f>+'CE-118'!C512</f>
        <v>2196038.75</v>
      </c>
      <c r="F505" s="175">
        <f>+'CE-118'!D512</f>
        <v>640479.43999999994</v>
      </c>
      <c r="G505" s="176">
        <f t="shared" si="14"/>
        <v>0</v>
      </c>
      <c r="H505" s="176">
        <f t="shared" si="15"/>
        <v>0</v>
      </c>
      <c r="S505" s="177">
        <f>+O505-'CE_Ministeriale comparato'!H503</f>
        <v>0</v>
      </c>
      <c r="T505" s="177">
        <f>+P505-'CE_Ministeriale comparato'!I503</f>
        <v>0</v>
      </c>
      <c r="U505" s="177">
        <f>+Q505-'CE_Ministeriale comparato'!J503</f>
        <v>0</v>
      </c>
      <c r="V505" s="177">
        <f>+R505-'CE_Ministeriale comparato'!K503</f>
        <v>0</v>
      </c>
      <c r="W505" s="177">
        <f>+S505-'CE_Ministeriale comparato'!L503</f>
        <v>0</v>
      </c>
      <c r="AH505" s="177">
        <f>+AD505-'CE_Ministeriale comparato'!H504</f>
        <v>0</v>
      </c>
      <c r="AI505" s="177">
        <f>+AE505-'CE_Ministeriale comparato'!I504</f>
        <v>0</v>
      </c>
      <c r="AJ505" s="177">
        <f>+AF505-'CE_Ministeriale comparato'!J504</f>
        <v>0</v>
      </c>
      <c r="AK505" s="177">
        <f>+AG505-'CE_Ministeriale comparato'!K504</f>
        <v>0</v>
      </c>
      <c r="AL505" s="177">
        <f>+AH505-'CE_Ministeriale comparato'!L504</f>
        <v>0</v>
      </c>
    </row>
    <row r="506" spans="3:38" x14ac:dyDescent="0.25">
      <c r="C506" s="161">
        <v>188142.35</v>
      </c>
      <c r="D506" s="20">
        <v>111000</v>
      </c>
      <c r="E506" s="175">
        <f>+'CE-118'!C513</f>
        <v>188142.35</v>
      </c>
      <c r="F506" s="175">
        <f>+'CE-118'!D513</f>
        <v>111000</v>
      </c>
      <c r="G506" s="176">
        <f t="shared" si="14"/>
        <v>0</v>
      </c>
      <c r="H506" s="176">
        <f t="shared" si="15"/>
        <v>0</v>
      </c>
      <c r="S506" s="177">
        <f>+O506-'CE_Ministeriale comparato'!H504</f>
        <v>0</v>
      </c>
      <c r="T506" s="177">
        <f>+P506-'CE_Ministeriale comparato'!I504</f>
        <v>0</v>
      </c>
      <c r="U506" s="177">
        <f>+Q506-'CE_Ministeriale comparato'!J504</f>
        <v>0</v>
      </c>
      <c r="V506" s="177">
        <f>+R506-'CE_Ministeriale comparato'!K504</f>
        <v>0</v>
      </c>
      <c r="W506" s="177">
        <f>+S506-'CE_Ministeriale comparato'!L504</f>
        <v>0</v>
      </c>
      <c r="AH506" s="177">
        <f>+AD506-'CE_Ministeriale comparato'!H505</f>
        <v>0</v>
      </c>
      <c r="AI506" s="177">
        <f>+AE506-'CE_Ministeriale comparato'!I505</f>
        <v>0</v>
      </c>
      <c r="AJ506" s="177">
        <f>+AF506-'CE_Ministeriale comparato'!J505</f>
        <v>0</v>
      </c>
      <c r="AK506" s="177">
        <f>+AG506-'CE_Ministeriale comparato'!K505</f>
        <v>0</v>
      </c>
      <c r="AL506" s="177">
        <f>+AH506-'CE_Ministeriale comparato'!L505</f>
        <v>0</v>
      </c>
    </row>
    <row r="507" spans="3:38" x14ac:dyDescent="0.25">
      <c r="C507" s="161">
        <v>391169</v>
      </c>
      <c r="D507" s="20">
        <v>0</v>
      </c>
      <c r="E507" s="175">
        <f>+'CE-118'!C514</f>
        <v>391169</v>
      </c>
      <c r="F507" s="175">
        <f>+'CE-118'!D514</f>
        <v>0</v>
      </c>
      <c r="G507" s="176">
        <f t="shared" si="14"/>
        <v>0</v>
      </c>
      <c r="H507" s="176">
        <f t="shared" si="15"/>
        <v>0</v>
      </c>
      <c r="S507" s="177">
        <f>+O507-'CE_Ministeriale comparato'!H505</f>
        <v>0</v>
      </c>
      <c r="T507" s="177">
        <f>+P507-'CE_Ministeriale comparato'!I505</f>
        <v>0</v>
      </c>
      <c r="U507" s="177">
        <f>+Q507-'CE_Ministeriale comparato'!J505</f>
        <v>0</v>
      </c>
      <c r="V507" s="177">
        <f>+R507-'CE_Ministeriale comparato'!K505</f>
        <v>0</v>
      </c>
      <c r="W507" s="177">
        <f>+S507-'CE_Ministeriale comparato'!L505</f>
        <v>0</v>
      </c>
      <c r="AH507" s="177">
        <f>+AD507-'CE_Ministeriale comparato'!H506</f>
        <v>0</v>
      </c>
      <c r="AI507" s="177">
        <f>+AE507-'CE_Ministeriale comparato'!I506</f>
        <v>0</v>
      </c>
      <c r="AJ507" s="177">
        <f>+AF507-'CE_Ministeriale comparato'!J506</f>
        <v>0</v>
      </c>
      <c r="AK507" s="177">
        <f>+AG507-'CE_Ministeriale comparato'!K506</f>
        <v>0</v>
      </c>
      <c r="AL507" s="177">
        <f>+AH507-'CE_Ministeriale comparato'!L506</f>
        <v>0</v>
      </c>
    </row>
    <row r="508" spans="3:38" x14ac:dyDescent="0.25">
      <c r="C508" s="161">
        <v>1350525.8599999999</v>
      </c>
      <c r="D508" s="20">
        <v>507704.44</v>
      </c>
      <c r="E508" s="175">
        <f>+'CE-118'!C515</f>
        <v>1350525.8599999999</v>
      </c>
      <c r="F508" s="175">
        <f>+'CE-118'!D515</f>
        <v>507704.44</v>
      </c>
      <c r="G508" s="176">
        <f t="shared" si="14"/>
        <v>0</v>
      </c>
      <c r="H508" s="176">
        <f t="shared" si="15"/>
        <v>0</v>
      </c>
      <c r="S508" s="177">
        <f>+O508-'CE_Ministeriale comparato'!H506</f>
        <v>0</v>
      </c>
      <c r="T508" s="177">
        <f>+P508-'CE_Ministeriale comparato'!I506</f>
        <v>0</v>
      </c>
      <c r="U508" s="177">
        <f>+Q508-'CE_Ministeriale comparato'!J506</f>
        <v>0</v>
      </c>
      <c r="V508" s="177">
        <f>+R508-'CE_Ministeriale comparato'!K506</f>
        <v>0</v>
      </c>
      <c r="W508" s="177">
        <f>+S508-'CE_Ministeriale comparato'!L506</f>
        <v>0</v>
      </c>
      <c r="AH508" s="177">
        <f>+AD508-'CE_Ministeriale comparato'!H507</f>
        <v>0</v>
      </c>
      <c r="AI508" s="177">
        <f>+AE508-'CE_Ministeriale comparato'!I507</f>
        <v>0</v>
      </c>
      <c r="AJ508" s="177">
        <f>+AF508-'CE_Ministeriale comparato'!J507</f>
        <v>0</v>
      </c>
      <c r="AK508" s="177">
        <f>+AG508-'CE_Ministeriale comparato'!K507</f>
        <v>0</v>
      </c>
      <c r="AL508" s="177">
        <f>+AH508-'CE_Ministeriale comparato'!L507</f>
        <v>0</v>
      </c>
    </row>
    <row r="509" spans="3:38" x14ac:dyDescent="0.25">
      <c r="C509" s="161">
        <v>370125.86</v>
      </c>
      <c r="D509" s="20">
        <v>466461.38</v>
      </c>
      <c r="E509" s="175">
        <f>+'CE-118'!C516</f>
        <v>370125.86</v>
      </c>
      <c r="F509" s="175">
        <f>+'CE-118'!D516</f>
        <v>466461.38</v>
      </c>
      <c r="G509" s="176">
        <f t="shared" si="14"/>
        <v>0</v>
      </c>
      <c r="H509" s="176">
        <f t="shared" si="15"/>
        <v>0</v>
      </c>
      <c r="S509" s="177">
        <f>+O509-'CE_Ministeriale comparato'!H507</f>
        <v>0</v>
      </c>
      <c r="T509" s="177">
        <f>+P509-'CE_Ministeriale comparato'!I507</f>
        <v>0</v>
      </c>
      <c r="U509" s="177">
        <f>+Q509-'CE_Ministeriale comparato'!J507</f>
        <v>0</v>
      </c>
      <c r="V509" s="177">
        <f>+R509-'CE_Ministeriale comparato'!K507</f>
        <v>0</v>
      </c>
      <c r="W509" s="177">
        <f>+S509-'CE_Ministeriale comparato'!L507</f>
        <v>0</v>
      </c>
      <c r="AH509" s="177">
        <f>+AD509-'CE_Ministeriale comparato'!H508</f>
        <v>0</v>
      </c>
      <c r="AI509" s="177">
        <f>+AE509-'CE_Ministeriale comparato'!I508</f>
        <v>0</v>
      </c>
      <c r="AJ509" s="177">
        <f>+AF509-'CE_Ministeriale comparato'!J508</f>
        <v>0</v>
      </c>
      <c r="AK509" s="177">
        <f>+AG509-'CE_Ministeriale comparato'!K508</f>
        <v>0</v>
      </c>
      <c r="AL509" s="177">
        <f>+AH509-'CE_Ministeriale comparato'!L508</f>
        <v>0</v>
      </c>
    </row>
    <row r="510" spans="3:38" x14ac:dyDescent="0.25">
      <c r="C510" s="161">
        <v>980400</v>
      </c>
      <c r="D510" s="20">
        <v>41243.06</v>
      </c>
      <c r="E510" s="175">
        <f>+'CE-118'!C517</f>
        <v>980400</v>
      </c>
      <c r="F510" s="175">
        <f>+'CE-118'!D517</f>
        <v>41243.06</v>
      </c>
      <c r="G510" s="176">
        <f t="shared" si="14"/>
        <v>0</v>
      </c>
      <c r="H510" s="176">
        <f t="shared" si="15"/>
        <v>0</v>
      </c>
      <c r="S510" s="177">
        <f>+O510-'CE_Ministeriale comparato'!H508</f>
        <v>0</v>
      </c>
      <c r="T510" s="177">
        <f>+P510-'CE_Ministeriale comparato'!I508</f>
        <v>0</v>
      </c>
      <c r="U510" s="177">
        <f>+Q510-'CE_Ministeriale comparato'!J508</f>
        <v>0</v>
      </c>
      <c r="V510" s="177">
        <f>+R510-'CE_Ministeriale comparato'!K508</f>
        <v>0</v>
      </c>
      <c r="W510" s="177">
        <f>+S510-'CE_Ministeriale comparato'!L508</f>
        <v>0</v>
      </c>
      <c r="AH510" s="177">
        <f>+AD510-'CE_Ministeriale comparato'!H509</f>
        <v>0</v>
      </c>
      <c r="AI510" s="177">
        <f>+AE510-'CE_Ministeriale comparato'!I509</f>
        <v>0</v>
      </c>
      <c r="AJ510" s="177">
        <f>+AF510-'CE_Ministeriale comparato'!J509</f>
        <v>0</v>
      </c>
      <c r="AK510" s="177">
        <f>+AG510-'CE_Ministeriale comparato'!K509</f>
        <v>0</v>
      </c>
      <c r="AL510" s="177">
        <f>+AH510-'CE_Ministeriale comparato'!L509</f>
        <v>0</v>
      </c>
    </row>
    <row r="511" spans="3:38" x14ac:dyDescent="0.25">
      <c r="C511" s="161">
        <v>0</v>
      </c>
      <c r="D511" s="20">
        <v>0</v>
      </c>
      <c r="E511" s="175">
        <f>+'CE-118'!C518</f>
        <v>0</v>
      </c>
      <c r="F511" s="175">
        <f>+'CE-118'!D518</f>
        <v>0</v>
      </c>
      <c r="G511" s="176">
        <f t="shared" si="14"/>
        <v>0</v>
      </c>
      <c r="H511" s="176">
        <f t="shared" si="15"/>
        <v>0</v>
      </c>
      <c r="S511" s="177">
        <f>+O511-'CE_Ministeriale comparato'!H509</f>
        <v>0</v>
      </c>
      <c r="T511" s="177">
        <f>+P511-'CE_Ministeriale comparato'!I509</f>
        <v>0</v>
      </c>
      <c r="U511" s="177">
        <f>+Q511-'CE_Ministeriale comparato'!J509</f>
        <v>0</v>
      </c>
      <c r="V511" s="177">
        <f>+R511-'CE_Ministeriale comparato'!K509</f>
        <v>0</v>
      </c>
      <c r="W511" s="177">
        <f>+S511-'CE_Ministeriale comparato'!L509</f>
        <v>0</v>
      </c>
      <c r="AH511" s="177">
        <f>+AD511-'CE_Ministeriale comparato'!H510</f>
        <v>0</v>
      </c>
      <c r="AI511" s="177">
        <f>+AE511-'CE_Ministeriale comparato'!I510</f>
        <v>0</v>
      </c>
      <c r="AJ511" s="177">
        <f>+AF511-'CE_Ministeriale comparato'!J510</f>
        <v>0</v>
      </c>
      <c r="AK511" s="177">
        <f>+AG511-'CE_Ministeriale comparato'!K510</f>
        <v>0</v>
      </c>
      <c r="AL511" s="177">
        <f>+AH511-'CE_Ministeriale comparato'!L510</f>
        <v>0</v>
      </c>
    </row>
    <row r="512" spans="3:38" x14ac:dyDescent="0.25">
      <c r="C512" s="161">
        <v>266201.53999999998</v>
      </c>
      <c r="D512" s="20">
        <v>21775</v>
      </c>
      <c r="E512" s="175">
        <f>+'CE-118'!C519</f>
        <v>266201.53999999998</v>
      </c>
      <c r="F512" s="175">
        <f>+'CE-118'!D519</f>
        <v>21775</v>
      </c>
      <c r="G512" s="176">
        <f t="shared" si="14"/>
        <v>0</v>
      </c>
      <c r="H512" s="176">
        <f t="shared" si="15"/>
        <v>0</v>
      </c>
      <c r="S512" s="177">
        <f>+O512-'CE_Ministeriale comparato'!H510</f>
        <v>0</v>
      </c>
      <c r="T512" s="177">
        <f>+P512-'CE_Ministeriale comparato'!I510</f>
        <v>0</v>
      </c>
      <c r="U512" s="177">
        <f>+Q512-'CE_Ministeriale comparato'!J510</f>
        <v>0</v>
      </c>
      <c r="V512" s="177">
        <f>+R512-'CE_Ministeriale comparato'!K510</f>
        <v>0</v>
      </c>
      <c r="W512" s="177">
        <f>+S512-'CE_Ministeriale comparato'!L510</f>
        <v>0</v>
      </c>
      <c r="AH512" s="177">
        <f>+AD512-'CE_Ministeriale comparato'!H511</f>
        <v>0</v>
      </c>
      <c r="AI512" s="177">
        <f>+AE512-'CE_Ministeriale comparato'!I511</f>
        <v>0</v>
      </c>
      <c r="AJ512" s="177">
        <f>+AF512-'CE_Ministeriale comparato'!J511</f>
        <v>0</v>
      </c>
      <c r="AK512" s="177">
        <f>+AG512-'CE_Ministeriale comparato'!K511</f>
        <v>0</v>
      </c>
      <c r="AL512" s="177">
        <f>+AH512-'CE_Ministeriale comparato'!L511</f>
        <v>0</v>
      </c>
    </row>
    <row r="513" spans="3:38" x14ac:dyDescent="0.25">
      <c r="C513" s="161">
        <v>0</v>
      </c>
      <c r="D513" s="20">
        <v>0</v>
      </c>
      <c r="E513" s="175">
        <f>+'CE-118'!C520</f>
        <v>0</v>
      </c>
      <c r="F513" s="175">
        <f>+'CE-118'!D520</f>
        <v>0</v>
      </c>
      <c r="G513" s="176">
        <f t="shared" si="14"/>
        <v>0</v>
      </c>
      <c r="H513" s="176">
        <f t="shared" si="15"/>
        <v>0</v>
      </c>
      <c r="S513" s="177">
        <f>+O513-'CE_Ministeriale comparato'!H511</f>
        <v>0</v>
      </c>
      <c r="T513" s="177">
        <f>+P513-'CE_Ministeriale comparato'!I511</f>
        <v>0</v>
      </c>
      <c r="U513" s="177">
        <f>+Q513-'CE_Ministeriale comparato'!J511</f>
        <v>0</v>
      </c>
      <c r="V513" s="177">
        <f>+R513-'CE_Ministeriale comparato'!K511</f>
        <v>0</v>
      </c>
      <c r="W513" s="177">
        <f>+S513-'CE_Ministeriale comparato'!L511</f>
        <v>0</v>
      </c>
      <c r="AH513" s="177">
        <f>+AD513-'CE_Ministeriale comparato'!H512</f>
        <v>0</v>
      </c>
      <c r="AI513" s="177">
        <f>+AE513-'CE_Ministeriale comparato'!I512</f>
        <v>0</v>
      </c>
      <c r="AJ513" s="177">
        <f>+AF513-'CE_Ministeriale comparato'!J512</f>
        <v>0</v>
      </c>
      <c r="AK513" s="177">
        <f>+AG513-'CE_Ministeriale comparato'!K512</f>
        <v>0</v>
      </c>
      <c r="AL513" s="177">
        <f>+AH513-'CE_Ministeriale comparato'!L512</f>
        <v>0</v>
      </c>
    </row>
    <row r="514" spans="3:38" x14ac:dyDescent="0.25">
      <c r="C514" s="161">
        <v>5962407.6500000004</v>
      </c>
      <c r="D514" s="20">
        <v>4144069.62</v>
      </c>
      <c r="E514" s="175">
        <f>+'CE-118'!C521</f>
        <v>5962407.6500000004</v>
      </c>
      <c r="F514" s="175">
        <f>+'CE-118'!D521</f>
        <v>4144069.62</v>
      </c>
      <c r="G514" s="176">
        <f t="shared" si="14"/>
        <v>0</v>
      </c>
      <c r="H514" s="176">
        <f t="shared" si="15"/>
        <v>0</v>
      </c>
      <c r="S514" s="177">
        <f>+O514-'CE_Ministeriale comparato'!H512</f>
        <v>0</v>
      </c>
      <c r="T514" s="177">
        <f>+P514-'CE_Ministeriale comparato'!I512</f>
        <v>0</v>
      </c>
      <c r="U514" s="177">
        <f>+Q514-'CE_Ministeriale comparato'!J512</f>
        <v>0</v>
      </c>
      <c r="V514" s="177">
        <f>+R514-'CE_Ministeriale comparato'!K512</f>
        <v>0</v>
      </c>
      <c r="W514" s="177">
        <f>+S514-'CE_Ministeriale comparato'!L512</f>
        <v>0</v>
      </c>
      <c r="AH514" s="177">
        <f>+AD514-'CE_Ministeriale comparato'!H513</f>
        <v>0</v>
      </c>
      <c r="AI514" s="177">
        <f>+AE514-'CE_Ministeriale comparato'!I513</f>
        <v>0</v>
      </c>
      <c r="AJ514" s="177">
        <f>+AF514-'CE_Ministeriale comparato'!J513</f>
        <v>0</v>
      </c>
      <c r="AK514" s="177">
        <f>+AG514-'CE_Ministeriale comparato'!K513</f>
        <v>0</v>
      </c>
      <c r="AL514" s="177">
        <f>+AH514-'CE_Ministeriale comparato'!L513</f>
        <v>0</v>
      </c>
    </row>
    <row r="515" spans="3:38" x14ac:dyDescent="0.25">
      <c r="C515" s="161">
        <v>1236530.68</v>
      </c>
      <c r="D515" s="20">
        <v>1296227.9099999999</v>
      </c>
      <c r="E515" s="175">
        <f>+'CE-118'!C522</f>
        <v>1236530.68</v>
      </c>
      <c r="F515" s="175">
        <f>+'CE-118'!D522</f>
        <v>1296227.9099999999</v>
      </c>
      <c r="G515" s="176">
        <f t="shared" si="14"/>
        <v>0</v>
      </c>
      <c r="H515" s="176">
        <f t="shared" si="15"/>
        <v>0</v>
      </c>
      <c r="S515" s="177">
        <f>+O515-'CE_Ministeriale comparato'!H513</f>
        <v>0</v>
      </c>
      <c r="T515" s="177">
        <f>+P515-'CE_Ministeriale comparato'!I513</f>
        <v>0</v>
      </c>
      <c r="U515" s="177">
        <f>+Q515-'CE_Ministeriale comparato'!J513</f>
        <v>0</v>
      </c>
      <c r="V515" s="177">
        <f>+R515-'CE_Ministeriale comparato'!K513</f>
        <v>0</v>
      </c>
      <c r="W515" s="177">
        <f>+S515-'CE_Ministeriale comparato'!L513</f>
        <v>0</v>
      </c>
      <c r="AH515" s="177">
        <f>+AD515-'CE_Ministeriale comparato'!H514</f>
        <v>0</v>
      </c>
      <c r="AI515" s="177">
        <f>+AE515-'CE_Ministeriale comparato'!I514</f>
        <v>0</v>
      </c>
      <c r="AJ515" s="177">
        <f>+AF515-'CE_Ministeriale comparato'!J514</f>
        <v>0</v>
      </c>
      <c r="AK515" s="177">
        <f>+AG515-'CE_Ministeriale comparato'!K514</f>
        <v>0</v>
      </c>
      <c r="AL515" s="177">
        <f>+AH515-'CE_Ministeriale comparato'!L514</f>
        <v>0</v>
      </c>
    </row>
    <row r="516" spans="3:38" x14ac:dyDescent="0.25">
      <c r="C516" s="161">
        <v>164430.28</v>
      </c>
      <c r="D516" s="20">
        <v>170541.96</v>
      </c>
      <c r="E516" s="175">
        <f>+'CE-118'!C523</f>
        <v>164430.28</v>
      </c>
      <c r="F516" s="175">
        <f>+'CE-118'!D523</f>
        <v>170541.96</v>
      </c>
      <c r="G516" s="176">
        <f t="shared" ref="G516:G579" si="16">+E516-C516</f>
        <v>0</v>
      </c>
      <c r="H516" s="176">
        <f t="shared" ref="H516:H579" si="17">+F516-D516</f>
        <v>0</v>
      </c>
      <c r="S516" s="177">
        <f>+O516-'CE_Ministeriale comparato'!H514</f>
        <v>0</v>
      </c>
      <c r="T516" s="177">
        <f>+P516-'CE_Ministeriale comparato'!I514</f>
        <v>0</v>
      </c>
      <c r="U516" s="177">
        <f>+Q516-'CE_Ministeriale comparato'!J514</f>
        <v>0</v>
      </c>
      <c r="V516" s="177">
        <f>+R516-'CE_Ministeriale comparato'!K514</f>
        <v>0</v>
      </c>
      <c r="W516" s="177">
        <f>+S516-'CE_Ministeriale comparato'!L514</f>
        <v>0</v>
      </c>
      <c r="AH516" s="177">
        <f>+AD516-'CE_Ministeriale comparato'!H515</f>
        <v>0</v>
      </c>
      <c r="AI516" s="177">
        <f>+AE516-'CE_Ministeriale comparato'!I515</f>
        <v>0</v>
      </c>
      <c r="AJ516" s="177">
        <f>+AF516-'CE_Ministeriale comparato'!J515</f>
        <v>0</v>
      </c>
      <c r="AK516" s="177">
        <f>+AG516-'CE_Ministeriale comparato'!K515</f>
        <v>0</v>
      </c>
      <c r="AL516" s="177">
        <f>+AH516-'CE_Ministeriale comparato'!L515</f>
        <v>0</v>
      </c>
    </row>
    <row r="517" spans="3:38" x14ac:dyDescent="0.25">
      <c r="C517" s="161">
        <v>1868742.59</v>
      </c>
      <c r="D517" s="20">
        <v>1696340</v>
      </c>
      <c r="E517" s="175">
        <f>+'CE-118'!C524</f>
        <v>1868742.59</v>
      </c>
      <c r="F517" s="175">
        <f>+'CE-118'!D524</f>
        <v>1696340</v>
      </c>
      <c r="G517" s="176">
        <f t="shared" si="16"/>
        <v>0</v>
      </c>
      <c r="H517" s="176">
        <f t="shared" si="17"/>
        <v>0</v>
      </c>
      <c r="S517" s="177">
        <f>+O517-'CE_Ministeriale comparato'!H515</f>
        <v>0</v>
      </c>
      <c r="T517" s="177">
        <f>+P517-'CE_Ministeriale comparato'!I515</f>
        <v>0</v>
      </c>
      <c r="U517" s="177">
        <f>+Q517-'CE_Ministeriale comparato'!J515</f>
        <v>0</v>
      </c>
      <c r="V517" s="177">
        <f>+R517-'CE_Ministeriale comparato'!K515</f>
        <v>0</v>
      </c>
      <c r="W517" s="177">
        <f>+S517-'CE_Ministeriale comparato'!L515</f>
        <v>0</v>
      </c>
      <c r="AH517" s="177">
        <f>+AD517-'CE_Ministeriale comparato'!H516</f>
        <v>0</v>
      </c>
      <c r="AI517" s="177">
        <f>+AE517-'CE_Ministeriale comparato'!I516</f>
        <v>0</v>
      </c>
      <c r="AJ517" s="177">
        <f>+AF517-'CE_Ministeriale comparato'!J516</f>
        <v>0</v>
      </c>
      <c r="AK517" s="177">
        <f>+AG517-'CE_Ministeriale comparato'!K516</f>
        <v>0</v>
      </c>
      <c r="AL517" s="177">
        <f>+AH517-'CE_Ministeriale comparato'!L516</f>
        <v>0</v>
      </c>
    </row>
    <row r="518" spans="3:38" x14ac:dyDescent="0.25">
      <c r="C518" s="161">
        <v>239685.53</v>
      </c>
      <c r="D518" s="20">
        <v>279857.78000000003</v>
      </c>
      <c r="E518" s="175">
        <f>+'CE-118'!C525</f>
        <v>239685.53</v>
      </c>
      <c r="F518" s="175">
        <f>+'CE-118'!D525</f>
        <v>279857.78000000003</v>
      </c>
      <c r="G518" s="176">
        <f t="shared" si="16"/>
        <v>0</v>
      </c>
      <c r="H518" s="176">
        <f t="shared" si="17"/>
        <v>0</v>
      </c>
      <c r="S518" s="177">
        <f>+O518-'CE_Ministeriale comparato'!H516</f>
        <v>0</v>
      </c>
      <c r="T518" s="177">
        <f>+P518-'CE_Ministeriale comparato'!I516</f>
        <v>0</v>
      </c>
      <c r="U518" s="177">
        <f>+Q518-'CE_Ministeriale comparato'!J516</f>
        <v>0</v>
      </c>
      <c r="V518" s="177">
        <f>+R518-'CE_Ministeriale comparato'!K516</f>
        <v>0</v>
      </c>
      <c r="W518" s="177">
        <f>+S518-'CE_Ministeriale comparato'!L516</f>
        <v>0</v>
      </c>
      <c r="AH518" s="177">
        <f>+AD518-'CE_Ministeriale comparato'!H517</f>
        <v>0</v>
      </c>
      <c r="AI518" s="177">
        <f>+AE518-'CE_Ministeriale comparato'!I517</f>
        <v>0</v>
      </c>
      <c r="AJ518" s="177">
        <f>+AF518-'CE_Ministeriale comparato'!J517</f>
        <v>0</v>
      </c>
      <c r="AK518" s="177">
        <f>+AG518-'CE_Ministeriale comparato'!K517</f>
        <v>0</v>
      </c>
      <c r="AL518" s="177">
        <f>+AH518-'CE_Ministeriale comparato'!L517</f>
        <v>0</v>
      </c>
    </row>
    <row r="519" spans="3:38" x14ac:dyDescent="0.25">
      <c r="C519" s="161">
        <v>80641.2</v>
      </c>
      <c r="D519" s="20">
        <v>80641.2</v>
      </c>
      <c r="E519" s="175">
        <f>+'CE-118'!C526</f>
        <v>80641.2</v>
      </c>
      <c r="F519" s="175">
        <f>+'CE-118'!D526</f>
        <v>80641.2</v>
      </c>
      <c r="G519" s="176">
        <f t="shared" si="16"/>
        <v>0</v>
      </c>
      <c r="H519" s="176">
        <f t="shared" si="17"/>
        <v>0</v>
      </c>
      <c r="S519" s="177">
        <f>+O519-'CE_Ministeriale comparato'!H517</f>
        <v>0</v>
      </c>
      <c r="T519" s="177">
        <f>+P519-'CE_Ministeriale comparato'!I517</f>
        <v>0</v>
      </c>
      <c r="U519" s="177">
        <f>+Q519-'CE_Ministeriale comparato'!J517</f>
        <v>0</v>
      </c>
      <c r="V519" s="177">
        <f>+R519-'CE_Ministeriale comparato'!K517</f>
        <v>0</v>
      </c>
      <c r="W519" s="177">
        <f>+S519-'CE_Ministeriale comparato'!L517</f>
        <v>0</v>
      </c>
      <c r="AH519" s="177">
        <f>+AD519-'CE_Ministeriale comparato'!H518</f>
        <v>0</v>
      </c>
      <c r="AI519" s="177">
        <f>+AE519-'CE_Ministeriale comparato'!I518</f>
        <v>0</v>
      </c>
      <c r="AJ519" s="177">
        <f>+AF519-'CE_Ministeriale comparato'!J518</f>
        <v>0</v>
      </c>
      <c r="AK519" s="177">
        <f>+AG519-'CE_Ministeriale comparato'!K518</f>
        <v>0</v>
      </c>
      <c r="AL519" s="177">
        <f>+AH519-'CE_Ministeriale comparato'!L518</f>
        <v>0</v>
      </c>
    </row>
    <row r="520" spans="3:38" x14ac:dyDescent="0.25">
      <c r="C520" s="161">
        <v>0</v>
      </c>
      <c r="D520" s="20">
        <v>0</v>
      </c>
      <c r="E520" s="175">
        <f>+'CE-118'!C527</f>
        <v>0</v>
      </c>
      <c r="F520" s="175">
        <f>+'CE-118'!D527</f>
        <v>0</v>
      </c>
      <c r="G520" s="176">
        <f t="shared" si="16"/>
        <v>0</v>
      </c>
      <c r="H520" s="176">
        <f t="shared" si="17"/>
        <v>0</v>
      </c>
      <c r="S520" s="177">
        <f>+O520-'CE_Ministeriale comparato'!H518</f>
        <v>0</v>
      </c>
      <c r="T520" s="177">
        <f>+P520-'CE_Ministeriale comparato'!I518</f>
        <v>0</v>
      </c>
      <c r="U520" s="177">
        <f>+Q520-'CE_Ministeriale comparato'!J518</f>
        <v>0</v>
      </c>
      <c r="V520" s="177">
        <f>+R520-'CE_Ministeriale comparato'!K518</f>
        <v>0</v>
      </c>
      <c r="W520" s="177">
        <f>+S520-'CE_Ministeriale comparato'!L518</f>
        <v>0</v>
      </c>
      <c r="AH520" s="177">
        <f>+AD520-'CE_Ministeriale comparato'!H519</f>
        <v>0</v>
      </c>
      <c r="AI520" s="177">
        <f>+AE520-'CE_Ministeriale comparato'!I519</f>
        <v>0</v>
      </c>
      <c r="AJ520" s="177">
        <f>+AF520-'CE_Ministeriale comparato'!J519</f>
        <v>0</v>
      </c>
      <c r="AK520" s="177">
        <f>+AG520-'CE_Ministeriale comparato'!K519</f>
        <v>0</v>
      </c>
      <c r="AL520" s="177">
        <f>+AH520-'CE_Ministeriale comparato'!L519</f>
        <v>0</v>
      </c>
    </row>
    <row r="521" spans="3:38" x14ac:dyDescent="0.25">
      <c r="C521" s="161">
        <v>0</v>
      </c>
      <c r="D521" s="20">
        <v>0</v>
      </c>
      <c r="E521" s="175">
        <f>+'CE-118'!C528</f>
        <v>0</v>
      </c>
      <c r="F521" s="175">
        <f>+'CE-118'!D528</f>
        <v>0</v>
      </c>
      <c r="G521" s="176">
        <f t="shared" si="16"/>
        <v>0</v>
      </c>
      <c r="H521" s="176">
        <f t="shared" si="17"/>
        <v>0</v>
      </c>
      <c r="S521" s="177">
        <f>+O521-'CE_Ministeriale comparato'!H519</f>
        <v>0</v>
      </c>
      <c r="T521" s="177">
        <f>+P521-'CE_Ministeriale comparato'!I519</f>
        <v>0</v>
      </c>
      <c r="U521" s="177">
        <f>+Q521-'CE_Ministeriale comparato'!J519</f>
        <v>0</v>
      </c>
      <c r="V521" s="177">
        <f>+R521-'CE_Ministeriale comparato'!K519</f>
        <v>0</v>
      </c>
      <c r="W521" s="177">
        <f>+S521-'CE_Ministeriale comparato'!L519</f>
        <v>0</v>
      </c>
      <c r="AH521" s="177">
        <f>+AD521-'CE_Ministeriale comparato'!H520</f>
        <v>0</v>
      </c>
      <c r="AI521" s="177">
        <f>+AE521-'CE_Ministeriale comparato'!I520</f>
        <v>0</v>
      </c>
      <c r="AJ521" s="177">
        <f>+AF521-'CE_Ministeriale comparato'!J520</f>
        <v>0</v>
      </c>
      <c r="AK521" s="177">
        <f>+AG521-'CE_Ministeriale comparato'!K520</f>
        <v>0</v>
      </c>
      <c r="AL521" s="177">
        <f>+AH521-'CE_Ministeriale comparato'!L520</f>
        <v>0</v>
      </c>
    </row>
    <row r="522" spans="3:38" x14ac:dyDescent="0.25">
      <c r="C522" s="161">
        <v>0</v>
      </c>
      <c r="D522" s="20">
        <v>0</v>
      </c>
      <c r="E522" s="175">
        <f>+'CE-118'!C529</f>
        <v>0</v>
      </c>
      <c r="F522" s="175">
        <f>+'CE-118'!D529</f>
        <v>0</v>
      </c>
      <c r="G522" s="176">
        <f t="shared" si="16"/>
        <v>0</v>
      </c>
      <c r="H522" s="176">
        <f t="shared" si="17"/>
        <v>0</v>
      </c>
      <c r="S522" s="177">
        <f>+O522-'CE_Ministeriale comparato'!H520</f>
        <v>0</v>
      </c>
      <c r="T522" s="177">
        <f>+P522-'CE_Ministeriale comparato'!I520</f>
        <v>0</v>
      </c>
      <c r="U522" s="177">
        <f>+Q522-'CE_Ministeriale comparato'!J520</f>
        <v>0</v>
      </c>
      <c r="V522" s="177">
        <f>+R522-'CE_Ministeriale comparato'!K520</f>
        <v>0</v>
      </c>
      <c r="W522" s="177">
        <f>+S522-'CE_Ministeriale comparato'!L520</f>
        <v>0</v>
      </c>
      <c r="AH522" s="177">
        <f>+AD522-'CE_Ministeriale comparato'!H521</f>
        <v>0</v>
      </c>
      <c r="AI522" s="177">
        <f>+AE522-'CE_Ministeriale comparato'!I521</f>
        <v>0</v>
      </c>
      <c r="AJ522" s="177">
        <f>+AF522-'CE_Ministeriale comparato'!J521</f>
        <v>0</v>
      </c>
      <c r="AK522" s="177">
        <f>+AG522-'CE_Ministeriale comparato'!K521</f>
        <v>0</v>
      </c>
      <c r="AL522" s="177">
        <f>+AH522-'CE_Ministeriale comparato'!L521</f>
        <v>0</v>
      </c>
    </row>
    <row r="523" spans="3:38" x14ac:dyDescent="0.25">
      <c r="C523" s="161">
        <v>409314.34</v>
      </c>
      <c r="D523" s="20">
        <v>404121.67</v>
      </c>
      <c r="E523" s="175">
        <f>+'CE-118'!C530</f>
        <v>409314.34</v>
      </c>
      <c r="F523" s="175">
        <f>+'CE-118'!D530</f>
        <v>404121.67</v>
      </c>
      <c r="G523" s="176">
        <f t="shared" si="16"/>
        <v>0</v>
      </c>
      <c r="H523" s="176">
        <f t="shared" si="17"/>
        <v>0</v>
      </c>
      <c r="S523" s="177">
        <f>+O523-'CE_Ministeriale comparato'!H521</f>
        <v>0</v>
      </c>
      <c r="T523" s="177">
        <f>+P523-'CE_Ministeriale comparato'!I521</f>
        <v>0</v>
      </c>
      <c r="U523" s="177">
        <f>+Q523-'CE_Ministeriale comparato'!J521</f>
        <v>0</v>
      </c>
      <c r="V523" s="177">
        <f>+R523-'CE_Ministeriale comparato'!K521</f>
        <v>0</v>
      </c>
      <c r="W523" s="177">
        <f>+S523-'CE_Ministeriale comparato'!L521</f>
        <v>0</v>
      </c>
      <c r="AH523" s="177">
        <f>+AD523-'CE_Ministeriale comparato'!H522</f>
        <v>0</v>
      </c>
      <c r="AI523" s="177">
        <f>+AE523-'CE_Ministeriale comparato'!I522</f>
        <v>0</v>
      </c>
      <c r="AJ523" s="177">
        <f>+AF523-'CE_Ministeriale comparato'!J522</f>
        <v>0</v>
      </c>
      <c r="AK523" s="177">
        <f>+AG523-'CE_Ministeriale comparato'!K522</f>
        <v>0</v>
      </c>
      <c r="AL523" s="177">
        <f>+AH523-'CE_Ministeriale comparato'!L522</f>
        <v>0</v>
      </c>
    </row>
    <row r="524" spans="3:38" x14ac:dyDescent="0.25">
      <c r="C524" s="161">
        <v>1963063.03</v>
      </c>
      <c r="D524" s="20">
        <v>216339.1</v>
      </c>
      <c r="E524" s="175">
        <f>+'CE-118'!C531</f>
        <v>1963063.03</v>
      </c>
      <c r="F524" s="175">
        <f>+'CE-118'!D531</f>
        <v>216339.1</v>
      </c>
      <c r="G524" s="176">
        <f t="shared" si="16"/>
        <v>0</v>
      </c>
      <c r="H524" s="176">
        <f t="shared" si="17"/>
        <v>0</v>
      </c>
      <c r="S524" s="177">
        <f>+O524-'CE_Ministeriale comparato'!H522</f>
        <v>0</v>
      </c>
      <c r="T524" s="177">
        <f>+P524-'CE_Ministeriale comparato'!I522</f>
        <v>0</v>
      </c>
      <c r="U524" s="177">
        <f>+Q524-'CE_Ministeriale comparato'!J522</f>
        <v>0</v>
      </c>
      <c r="V524" s="177">
        <f>+R524-'CE_Ministeriale comparato'!K522</f>
        <v>0</v>
      </c>
      <c r="W524" s="177">
        <f>+S524-'CE_Ministeriale comparato'!L522</f>
        <v>0</v>
      </c>
      <c r="AH524" s="177">
        <f>+AD524-'CE_Ministeriale comparato'!H523</f>
        <v>0</v>
      </c>
      <c r="AI524" s="177">
        <f>+AE524-'CE_Ministeriale comparato'!I523</f>
        <v>0</v>
      </c>
      <c r="AJ524" s="177">
        <f>+AF524-'CE_Ministeriale comparato'!J523</f>
        <v>0</v>
      </c>
      <c r="AK524" s="177">
        <f>+AG524-'CE_Ministeriale comparato'!K523</f>
        <v>0</v>
      </c>
      <c r="AL524" s="177">
        <f>+AH524-'CE_Ministeriale comparato'!L523</f>
        <v>0</v>
      </c>
    </row>
    <row r="525" spans="3:38" x14ac:dyDescent="0.25">
      <c r="C525" s="161">
        <v>12655.210000000001</v>
      </c>
      <c r="D525" s="20">
        <v>7098.5099999999993</v>
      </c>
      <c r="E525" s="175">
        <f>+'CE-118'!C532</f>
        <v>12655.210000000001</v>
      </c>
      <c r="F525" s="175">
        <f>+'CE-118'!D532</f>
        <v>7098.5099999999993</v>
      </c>
      <c r="G525" s="176">
        <f t="shared" si="16"/>
        <v>0</v>
      </c>
      <c r="H525" s="176">
        <f t="shared" si="17"/>
        <v>0</v>
      </c>
      <c r="S525" s="177">
        <f>+O525-'CE_Ministeriale comparato'!H523</f>
        <v>0</v>
      </c>
      <c r="T525" s="177">
        <f>+P525-'CE_Ministeriale comparato'!I523</f>
        <v>0</v>
      </c>
      <c r="U525" s="177">
        <f>+Q525-'CE_Ministeriale comparato'!J523</f>
        <v>0</v>
      </c>
      <c r="V525" s="177">
        <f>+R525-'CE_Ministeriale comparato'!K523</f>
        <v>0</v>
      </c>
      <c r="W525" s="177">
        <f>+S525-'CE_Ministeriale comparato'!L523</f>
        <v>0</v>
      </c>
      <c r="AH525" s="177">
        <f>+AD525-'CE_Ministeriale comparato'!H524</f>
        <v>0</v>
      </c>
      <c r="AI525" s="177">
        <f>+AE525-'CE_Ministeriale comparato'!I524</f>
        <v>0</v>
      </c>
      <c r="AJ525" s="177">
        <f>+AF525-'CE_Ministeriale comparato'!J524</f>
        <v>0</v>
      </c>
      <c r="AK525" s="177">
        <f>+AG525-'CE_Ministeriale comparato'!K524</f>
        <v>0</v>
      </c>
      <c r="AL525" s="177">
        <f>+AH525-'CE_Ministeriale comparato'!L524</f>
        <v>0</v>
      </c>
    </row>
    <row r="526" spans="3:38" x14ac:dyDescent="0.25">
      <c r="C526" s="161">
        <v>1627.3400000000001</v>
      </c>
      <c r="D526" s="20">
        <v>26.03</v>
      </c>
      <c r="E526" s="175">
        <f>+'CE-118'!C533</f>
        <v>1627.3400000000001</v>
      </c>
      <c r="F526" s="175">
        <f>+'CE-118'!D533</f>
        <v>26.03</v>
      </c>
      <c r="G526" s="176">
        <f t="shared" si="16"/>
        <v>0</v>
      </c>
      <c r="H526" s="176">
        <f t="shared" si="17"/>
        <v>0</v>
      </c>
      <c r="S526" s="177">
        <f>+O526-'CE_Ministeriale comparato'!H524</f>
        <v>0</v>
      </c>
      <c r="T526" s="177">
        <f>+P526-'CE_Ministeriale comparato'!I524</f>
        <v>0</v>
      </c>
      <c r="U526" s="177">
        <f>+Q526-'CE_Ministeriale comparato'!J524</f>
        <v>0</v>
      </c>
      <c r="V526" s="177">
        <f>+R526-'CE_Ministeriale comparato'!K524</f>
        <v>0</v>
      </c>
      <c r="W526" s="177">
        <f>+S526-'CE_Ministeriale comparato'!L524</f>
        <v>0</v>
      </c>
      <c r="AH526" s="177">
        <f>+AD526-'CE_Ministeriale comparato'!H525</f>
        <v>0</v>
      </c>
      <c r="AI526" s="177">
        <f>+AE526-'CE_Ministeriale comparato'!I525</f>
        <v>0</v>
      </c>
      <c r="AJ526" s="177">
        <f>+AF526-'CE_Ministeriale comparato'!J525</f>
        <v>0</v>
      </c>
      <c r="AK526" s="177">
        <f>+AG526-'CE_Ministeriale comparato'!K525</f>
        <v>0</v>
      </c>
      <c r="AL526" s="177">
        <f>+AH526-'CE_Ministeriale comparato'!L525</f>
        <v>0</v>
      </c>
    </row>
    <row r="527" spans="3:38" x14ac:dyDescent="0.25">
      <c r="C527" s="161">
        <v>0.17</v>
      </c>
      <c r="D527" s="20">
        <v>0.28000000000000003</v>
      </c>
      <c r="E527" s="175">
        <f>+'CE-118'!C534</f>
        <v>0.17</v>
      </c>
      <c r="F527" s="175">
        <f>+'CE-118'!D534</f>
        <v>0.28000000000000003</v>
      </c>
      <c r="G527" s="176">
        <f t="shared" si="16"/>
        <v>0</v>
      </c>
      <c r="H527" s="176">
        <f t="shared" si="17"/>
        <v>0</v>
      </c>
      <c r="S527" s="177">
        <f>+O527-'CE_Ministeriale comparato'!H525</f>
        <v>0</v>
      </c>
      <c r="T527" s="177">
        <f>+P527-'CE_Ministeriale comparato'!I525</f>
        <v>0</v>
      </c>
      <c r="U527" s="177">
        <f>+Q527-'CE_Ministeriale comparato'!J525</f>
        <v>0</v>
      </c>
      <c r="V527" s="177">
        <f>+R527-'CE_Ministeriale comparato'!K525</f>
        <v>0</v>
      </c>
      <c r="W527" s="177">
        <f>+S527-'CE_Ministeriale comparato'!L525</f>
        <v>0</v>
      </c>
      <c r="AH527" s="177">
        <f>+AD527-'CE_Ministeriale comparato'!H526</f>
        <v>0</v>
      </c>
      <c r="AI527" s="177">
        <f>+AE527-'CE_Ministeriale comparato'!I526</f>
        <v>0</v>
      </c>
      <c r="AJ527" s="177">
        <f>+AF527-'CE_Ministeriale comparato'!J526</f>
        <v>0</v>
      </c>
      <c r="AK527" s="177">
        <f>+AG527-'CE_Ministeriale comparato'!K526</f>
        <v>0</v>
      </c>
      <c r="AL527" s="177">
        <f>+AH527-'CE_Ministeriale comparato'!L526</f>
        <v>0</v>
      </c>
    </row>
    <row r="528" spans="3:38" x14ac:dyDescent="0.25">
      <c r="C528" s="161">
        <v>0</v>
      </c>
      <c r="D528" s="20">
        <v>0</v>
      </c>
      <c r="E528" s="175">
        <f>+'CE-118'!C535</f>
        <v>0</v>
      </c>
      <c r="F528" s="175">
        <f>+'CE-118'!D535</f>
        <v>0</v>
      </c>
      <c r="G528" s="176">
        <f t="shared" si="16"/>
        <v>0</v>
      </c>
      <c r="H528" s="176">
        <f t="shared" si="17"/>
        <v>0</v>
      </c>
      <c r="S528" s="177">
        <f>+O528-'CE_Ministeriale comparato'!H526</f>
        <v>0</v>
      </c>
      <c r="T528" s="177">
        <f>+P528-'CE_Ministeriale comparato'!I526</f>
        <v>0</v>
      </c>
      <c r="U528" s="177">
        <f>+Q528-'CE_Ministeriale comparato'!J526</f>
        <v>0</v>
      </c>
      <c r="V528" s="177">
        <f>+R528-'CE_Ministeriale comparato'!K526</f>
        <v>0</v>
      </c>
      <c r="W528" s="177">
        <f>+S528-'CE_Ministeriale comparato'!L526</f>
        <v>0</v>
      </c>
      <c r="AH528" s="177">
        <f>+AD528-'CE_Ministeriale comparato'!H527</f>
        <v>0</v>
      </c>
      <c r="AI528" s="177">
        <f>+AE528-'CE_Ministeriale comparato'!I527</f>
        <v>0</v>
      </c>
      <c r="AJ528" s="177">
        <f>+AF528-'CE_Ministeriale comparato'!J527</f>
        <v>0</v>
      </c>
      <c r="AK528" s="177">
        <f>+AG528-'CE_Ministeriale comparato'!K527</f>
        <v>0</v>
      </c>
      <c r="AL528" s="177">
        <f>+AH528-'CE_Ministeriale comparato'!L527</f>
        <v>0</v>
      </c>
    </row>
    <row r="529" spans="3:38" x14ac:dyDescent="0.25">
      <c r="C529" s="161">
        <v>1627.17</v>
      </c>
      <c r="D529" s="20">
        <v>25.75</v>
      </c>
      <c r="E529" s="175">
        <f>+'CE-118'!C536</f>
        <v>1627.17</v>
      </c>
      <c r="F529" s="175">
        <f>+'CE-118'!D536</f>
        <v>25.75</v>
      </c>
      <c r="G529" s="176">
        <f t="shared" si="16"/>
        <v>0</v>
      </c>
      <c r="H529" s="176">
        <f t="shared" si="17"/>
        <v>0</v>
      </c>
      <c r="S529" s="177">
        <f>+O529-'CE_Ministeriale comparato'!H527</f>
        <v>0</v>
      </c>
      <c r="T529" s="177">
        <f>+P529-'CE_Ministeriale comparato'!I527</f>
        <v>0</v>
      </c>
      <c r="U529" s="177">
        <f>+Q529-'CE_Ministeriale comparato'!J527</f>
        <v>0</v>
      </c>
      <c r="V529" s="177">
        <f>+R529-'CE_Ministeriale comparato'!K527</f>
        <v>0</v>
      </c>
      <c r="W529" s="177">
        <f>+S529-'CE_Ministeriale comparato'!L527</f>
        <v>0</v>
      </c>
      <c r="AH529" s="177">
        <f>+AD529-'CE_Ministeriale comparato'!H528</f>
        <v>0</v>
      </c>
      <c r="AI529" s="177">
        <f>+AE529-'CE_Ministeriale comparato'!I528</f>
        <v>0</v>
      </c>
      <c r="AJ529" s="177">
        <f>+AF529-'CE_Ministeriale comparato'!J528</f>
        <v>0</v>
      </c>
      <c r="AK529" s="177">
        <f>+AG529-'CE_Ministeriale comparato'!K528</f>
        <v>0</v>
      </c>
      <c r="AL529" s="177">
        <f>+AH529-'CE_Ministeriale comparato'!L528</f>
        <v>0</v>
      </c>
    </row>
    <row r="530" spans="3:38" x14ac:dyDescent="0.25">
      <c r="C530" s="161">
        <v>13936.29</v>
      </c>
      <c r="D530" s="20">
        <v>11033.65</v>
      </c>
      <c r="E530" s="175">
        <f>+'CE-118'!C537</f>
        <v>13936.29</v>
      </c>
      <c r="F530" s="175">
        <f>+'CE-118'!D537</f>
        <v>11033.65</v>
      </c>
      <c r="G530" s="176">
        <f t="shared" si="16"/>
        <v>0</v>
      </c>
      <c r="H530" s="176">
        <f t="shared" si="17"/>
        <v>0</v>
      </c>
      <c r="S530" s="177">
        <f>+O530-'CE_Ministeriale comparato'!H528</f>
        <v>0</v>
      </c>
      <c r="T530" s="177">
        <f>+P530-'CE_Ministeriale comparato'!I528</f>
        <v>0</v>
      </c>
      <c r="U530" s="177">
        <f>+Q530-'CE_Ministeriale comparato'!J528</f>
        <v>0</v>
      </c>
      <c r="V530" s="177">
        <f>+R530-'CE_Ministeriale comparato'!K528</f>
        <v>0</v>
      </c>
      <c r="W530" s="177">
        <f>+S530-'CE_Ministeriale comparato'!L528</f>
        <v>0</v>
      </c>
      <c r="AH530" s="177">
        <f>+AD530-'CE_Ministeriale comparato'!H529</f>
        <v>0</v>
      </c>
      <c r="AI530" s="177">
        <f>+AE530-'CE_Ministeriale comparato'!I529</f>
        <v>0</v>
      </c>
      <c r="AJ530" s="177">
        <f>+AF530-'CE_Ministeriale comparato'!J529</f>
        <v>0</v>
      </c>
      <c r="AK530" s="177">
        <f>+AG530-'CE_Ministeriale comparato'!K529</f>
        <v>0</v>
      </c>
      <c r="AL530" s="177">
        <f>+AH530-'CE_Ministeriale comparato'!L529</f>
        <v>0</v>
      </c>
    </row>
    <row r="531" spans="3:38" x14ac:dyDescent="0.25">
      <c r="C531" s="161">
        <v>0</v>
      </c>
      <c r="D531" s="20">
        <v>0</v>
      </c>
      <c r="E531" s="175">
        <f>+'CE-118'!C538</f>
        <v>0</v>
      </c>
      <c r="F531" s="175">
        <f>+'CE-118'!D538</f>
        <v>0</v>
      </c>
      <c r="G531" s="176">
        <f t="shared" si="16"/>
        <v>0</v>
      </c>
      <c r="H531" s="176">
        <f t="shared" si="17"/>
        <v>0</v>
      </c>
      <c r="S531" s="177">
        <f>+O531-'CE_Ministeriale comparato'!H529</f>
        <v>0</v>
      </c>
      <c r="T531" s="177">
        <f>+P531-'CE_Ministeriale comparato'!I529</f>
        <v>0</v>
      </c>
      <c r="U531" s="177">
        <f>+Q531-'CE_Ministeriale comparato'!J529</f>
        <v>0</v>
      </c>
      <c r="V531" s="177">
        <f>+R531-'CE_Ministeriale comparato'!K529</f>
        <v>0</v>
      </c>
      <c r="W531" s="177">
        <f>+S531-'CE_Ministeriale comparato'!L529</f>
        <v>0</v>
      </c>
      <c r="AH531" s="177">
        <f>+AD531-'CE_Ministeriale comparato'!H530</f>
        <v>0</v>
      </c>
      <c r="AI531" s="177">
        <f>+AE531-'CE_Ministeriale comparato'!I530</f>
        <v>0</v>
      </c>
      <c r="AJ531" s="177">
        <f>+AF531-'CE_Ministeriale comparato'!J530</f>
        <v>0</v>
      </c>
      <c r="AK531" s="177">
        <f>+AG531-'CE_Ministeriale comparato'!K530</f>
        <v>0</v>
      </c>
      <c r="AL531" s="177">
        <f>+AH531-'CE_Ministeriale comparato'!L530</f>
        <v>0</v>
      </c>
    </row>
    <row r="532" spans="3:38" x14ac:dyDescent="0.25">
      <c r="C532" s="161">
        <v>0</v>
      </c>
      <c r="D532" s="20">
        <v>0</v>
      </c>
      <c r="E532" s="175">
        <f>+'CE-118'!C539</f>
        <v>0</v>
      </c>
      <c r="F532" s="175">
        <f>+'CE-118'!D539</f>
        <v>0</v>
      </c>
      <c r="G532" s="176">
        <f t="shared" si="16"/>
        <v>0</v>
      </c>
      <c r="H532" s="176">
        <f t="shared" si="17"/>
        <v>0</v>
      </c>
      <c r="S532" s="177">
        <f>+O532-'CE_Ministeriale comparato'!H530</f>
        <v>0</v>
      </c>
      <c r="T532" s="177">
        <f>+P532-'CE_Ministeriale comparato'!I530</f>
        <v>0</v>
      </c>
      <c r="U532" s="177">
        <f>+Q532-'CE_Ministeriale comparato'!J530</f>
        <v>0</v>
      </c>
      <c r="V532" s="177">
        <f>+R532-'CE_Ministeriale comparato'!K530</f>
        <v>0</v>
      </c>
      <c r="W532" s="177">
        <f>+S532-'CE_Ministeriale comparato'!L530</f>
        <v>0</v>
      </c>
      <c r="AH532" s="177">
        <f>+AD532-'CE_Ministeriale comparato'!H531</f>
        <v>0</v>
      </c>
      <c r="AI532" s="177">
        <f>+AE532-'CE_Ministeriale comparato'!I531</f>
        <v>0</v>
      </c>
      <c r="AJ532" s="177">
        <f>+AF532-'CE_Ministeriale comparato'!J531</f>
        <v>0</v>
      </c>
      <c r="AK532" s="177">
        <f>+AG532-'CE_Ministeriale comparato'!K531</f>
        <v>0</v>
      </c>
      <c r="AL532" s="177">
        <f>+AH532-'CE_Ministeriale comparato'!L531</f>
        <v>0</v>
      </c>
    </row>
    <row r="533" spans="3:38" x14ac:dyDescent="0.25">
      <c r="C533" s="161">
        <v>0</v>
      </c>
      <c r="D533" s="20">
        <v>0</v>
      </c>
      <c r="E533" s="175">
        <f>+'CE-118'!C540</f>
        <v>0</v>
      </c>
      <c r="F533" s="175">
        <f>+'CE-118'!D540</f>
        <v>0</v>
      </c>
      <c r="G533" s="176">
        <f t="shared" si="16"/>
        <v>0</v>
      </c>
      <c r="H533" s="176">
        <f t="shared" si="17"/>
        <v>0</v>
      </c>
      <c r="S533" s="177">
        <f>+O533-'CE_Ministeriale comparato'!H531</f>
        <v>0</v>
      </c>
      <c r="T533" s="177">
        <f>+P533-'CE_Ministeriale comparato'!I531</f>
        <v>0</v>
      </c>
      <c r="U533" s="177">
        <f>+Q533-'CE_Ministeriale comparato'!J531</f>
        <v>0</v>
      </c>
      <c r="V533" s="177">
        <f>+R533-'CE_Ministeriale comparato'!K531</f>
        <v>0</v>
      </c>
      <c r="W533" s="177">
        <f>+S533-'CE_Ministeriale comparato'!L531</f>
        <v>0</v>
      </c>
      <c r="AH533" s="177">
        <f>+AD533-'CE_Ministeriale comparato'!H532</f>
        <v>0</v>
      </c>
      <c r="AI533" s="177">
        <f>+AE533-'CE_Ministeriale comparato'!I532</f>
        <v>0</v>
      </c>
      <c r="AJ533" s="177">
        <f>+AF533-'CE_Ministeriale comparato'!J532</f>
        <v>0</v>
      </c>
      <c r="AK533" s="177">
        <f>+AG533-'CE_Ministeriale comparato'!K532</f>
        <v>0</v>
      </c>
      <c r="AL533" s="177">
        <f>+AH533-'CE_Ministeriale comparato'!L532</f>
        <v>0</v>
      </c>
    </row>
    <row r="534" spans="3:38" x14ac:dyDescent="0.25">
      <c r="C534" s="161">
        <v>13936.29</v>
      </c>
      <c r="D534" s="20">
        <v>11033.65</v>
      </c>
      <c r="E534" s="175">
        <f>+'CE-118'!C541</f>
        <v>13936.29</v>
      </c>
      <c r="F534" s="175">
        <f>+'CE-118'!D541</f>
        <v>11033.65</v>
      </c>
      <c r="G534" s="176">
        <f t="shared" si="16"/>
        <v>0</v>
      </c>
      <c r="H534" s="176">
        <f t="shared" si="17"/>
        <v>0</v>
      </c>
      <c r="S534" s="177">
        <f>+O534-'CE_Ministeriale comparato'!H532</f>
        <v>0</v>
      </c>
      <c r="T534" s="177">
        <f>+P534-'CE_Ministeriale comparato'!I532</f>
        <v>0</v>
      </c>
      <c r="U534" s="177">
        <f>+Q534-'CE_Ministeriale comparato'!J532</f>
        <v>0</v>
      </c>
      <c r="V534" s="177">
        <f>+R534-'CE_Ministeriale comparato'!K532</f>
        <v>0</v>
      </c>
      <c r="W534" s="177">
        <f>+S534-'CE_Ministeriale comparato'!L532</f>
        <v>0</v>
      </c>
      <c r="AH534" s="177">
        <f>+AD534-'CE_Ministeriale comparato'!H533</f>
        <v>0</v>
      </c>
      <c r="AI534" s="177">
        <f>+AE534-'CE_Ministeriale comparato'!I533</f>
        <v>0</v>
      </c>
      <c r="AJ534" s="177">
        <f>+AF534-'CE_Ministeriale comparato'!J533</f>
        <v>0</v>
      </c>
      <c r="AK534" s="177">
        <f>+AG534-'CE_Ministeriale comparato'!K533</f>
        <v>0</v>
      </c>
      <c r="AL534" s="177">
        <f>+AH534-'CE_Ministeriale comparato'!L533</f>
        <v>0</v>
      </c>
    </row>
    <row r="535" spans="3:38" x14ac:dyDescent="0.25">
      <c r="C535" s="161">
        <v>0</v>
      </c>
      <c r="D535" s="20">
        <v>0</v>
      </c>
      <c r="E535" s="175">
        <f>+'CE-118'!C542</f>
        <v>0</v>
      </c>
      <c r="F535" s="175">
        <f>+'CE-118'!D542</f>
        <v>0</v>
      </c>
      <c r="G535" s="176">
        <f t="shared" si="16"/>
        <v>0</v>
      </c>
      <c r="H535" s="176">
        <f t="shared" si="17"/>
        <v>0</v>
      </c>
      <c r="S535" s="177">
        <f>+O535-'CE_Ministeriale comparato'!H533</f>
        <v>0</v>
      </c>
      <c r="T535" s="177">
        <f>+P535-'CE_Ministeriale comparato'!I533</f>
        <v>0</v>
      </c>
      <c r="U535" s="177">
        <f>+Q535-'CE_Ministeriale comparato'!J533</f>
        <v>0</v>
      </c>
      <c r="V535" s="177">
        <f>+R535-'CE_Ministeriale comparato'!K533</f>
        <v>0</v>
      </c>
      <c r="W535" s="177">
        <f>+S535-'CE_Ministeriale comparato'!L533</f>
        <v>0</v>
      </c>
      <c r="AH535" s="177">
        <f>+AD535-'CE_Ministeriale comparato'!H534</f>
        <v>0</v>
      </c>
      <c r="AI535" s="177">
        <f>+AE535-'CE_Ministeriale comparato'!I534</f>
        <v>0</v>
      </c>
      <c r="AJ535" s="177">
        <f>+AF535-'CE_Ministeriale comparato'!J534</f>
        <v>0</v>
      </c>
      <c r="AK535" s="177">
        <f>+AG535-'CE_Ministeriale comparato'!K534</f>
        <v>0</v>
      </c>
      <c r="AL535" s="177">
        <f>+AH535-'CE_Ministeriale comparato'!L534</f>
        <v>0</v>
      </c>
    </row>
    <row r="536" spans="3:38" x14ac:dyDescent="0.25">
      <c r="C536" s="161">
        <v>2908.42</v>
      </c>
      <c r="D536" s="20">
        <v>3961.17</v>
      </c>
      <c r="E536" s="175">
        <f>+'CE-118'!C543</f>
        <v>2908.42</v>
      </c>
      <c r="F536" s="175">
        <f>+'CE-118'!D543</f>
        <v>3961.17</v>
      </c>
      <c r="G536" s="176">
        <f t="shared" si="16"/>
        <v>0</v>
      </c>
      <c r="H536" s="176">
        <f t="shared" si="17"/>
        <v>0</v>
      </c>
      <c r="S536" s="177">
        <f>+O536-'CE_Ministeriale comparato'!H534</f>
        <v>0</v>
      </c>
      <c r="T536" s="177">
        <f>+P536-'CE_Ministeriale comparato'!I534</f>
        <v>0</v>
      </c>
      <c r="U536" s="177">
        <f>+Q536-'CE_Ministeriale comparato'!J534</f>
        <v>0</v>
      </c>
      <c r="V536" s="177">
        <f>+R536-'CE_Ministeriale comparato'!K534</f>
        <v>0</v>
      </c>
      <c r="W536" s="177">
        <f>+S536-'CE_Ministeriale comparato'!L534</f>
        <v>0</v>
      </c>
      <c r="AH536" s="177">
        <f>+AD536-'CE_Ministeriale comparato'!H535</f>
        <v>0</v>
      </c>
      <c r="AI536" s="177">
        <f>+AE536-'CE_Ministeriale comparato'!I535</f>
        <v>0</v>
      </c>
      <c r="AJ536" s="177">
        <f>+AF536-'CE_Ministeriale comparato'!J535</f>
        <v>0</v>
      </c>
      <c r="AK536" s="177">
        <f>+AG536-'CE_Ministeriale comparato'!K535</f>
        <v>0</v>
      </c>
      <c r="AL536" s="177">
        <f>+AH536-'CE_Ministeriale comparato'!L535</f>
        <v>0</v>
      </c>
    </row>
    <row r="537" spans="3:38" x14ac:dyDescent="0.25">
      <c r="C537" s="161">
        <v>0</v>
      </c>
      <c r="D537" s="20">
        <v>0</v>
      </c>
      <c r="E537" s="175">
        <f>+'CE-118'!C544</f>
        <v>0</v>
      </c>
      <c r="F537" s="175">
        <f>+'CE-118'!D544</f>
        <v>0</v>
      </c>
      <c r="G537" s="176">
        <f t="shared" si="16"/>
        <v>0</v>
      </c>
      <c r="H537" s="176">
        <f t="shared" si="17"/>
        <v>0</v>
      </c>
      <c r="S537" s="177">
        <f>+O537-'CE_Ministeriale comparato'!H535</f>
        <v>0</v>
      </c>
      <c r="T537" s="177">
        <f>+P537-'CE_Ministeriale comparato'!I535</f>
        <v>0</v>
      </c>
      <c r="U537" s="177">
        <f>+Q537-'CE_Ministeriale comparato'!J535</f>
        <v>0</v>
      </c>
      <c r="V537" s="177">
        <f>+R537-'CE_Ministeriale comparato'!K535</f>
        <v>0</v>
      </c>
      <c r="W537" s="177">
        <f>+S537-'CE_Ministeriale comparato'!L535</f>
        <v>0</v>
      </c>
      <c r="AH537" s="177">
        <f>+AD537-'CE_Ministeriale comparato'!H536</f>
        <v>0</v>
      </c>
      <c r="AI537" s="177">
        <f>+AE537-'CE_Ministeriale comparato'!I536</f>
        <v>0</v>
      </c>
      <c r="AJ537" s="177">
        <f>+AF537-'CE_Ministeriale comparato'!J536</f>
        <v>0</v>
      </c>
      <c r="AK537" s="177">
        <f>+AG537-'CE_Ministeriale comparato'!K536</f>
        <v>0</v>
      </c>
      <c r="AL537" s="177">
        <f>+AH537-'CE_Ministeriale comparato'!L536</f>
        <v>0</v>
      </c>
    </row>
    <row r="538" spans="3:38" x14ac:dyDescent="0.25">
      <c r="C538" s="161">
        <v>0</v>
      </c>
      <c r="D538" s="20">
        <v>0</v>
      </c>
      <c r="E538" s="175">
        <f>+'CE-118'!C545</f>
        <v>0</v>
      </c>
      <c r="F538" s="175">
        <f>+'CE-118'!D545</f>
        <v>0</v>
      </c>
      <c r="G538" s="176">
        <f t="shared" si="16"/>
        <v>0</v>
      </c>
      <c r="H538" s="176">
        <f t="shared" si="17"/>
        <v>0</v>
      </c>
      <c r="S538" s="177">
        <f>+O538-'CE_Ministeriale comparato'!H536</f>
        <v>0</v>
      </c>
      <c r="T538" s="177">
        <f>+P538-'CE_Ministeriale comparato'!I536</f>
        <v>0</v>
      </c>
      <c r="U538" s="177">
        <f>+Q538-'CE_Ministeriale comparato'!J536</f>
        <v>0</v>
      </c>
      <c r="V538" s="177">
        <f>+R538-'CE_Ministeriale comparato'!K536</f>
        <v>0</v>
      </c>
      <c r="W538" s="177">
        <f>+S538-'CE_Ministeriale comparato'!L536</f>
        <v>0</v>
      </c>
      <c r="AH538" s="177">
        <f>+AD538-'CE_Ministeriale comparato'!H537</f>
        <v>0</v>
      </c>
      <c r="AI538" s="177">
        <f>+AE538-'CE_Ministeriale comparato'!I537</f>
        <v>0</v>
      </c>
      <c r="AJ538" s="177">
        <f>+AF538-'CE_Ministeriale comparato'!J537</f>
        <v>0</v>
      </c>
      <c r="AK538" s="177">
        <f>+AG538-'CE_Ministeriale comparato'!K537</f>
        <v>0</v>
      </c>
      <c r="AL538" s="177">
        <f>+AH538-'CE_Ministeriale comparato'!L537</f>
        <v>0</v>
      </c>
    </row>
    <row r="539" spans="3:38" x14ac:dyDescent="0.25">
      <c r="C539" s="161">
        <v>2908.42</v>
      </c>
      <c r="D539" s="20">
        <v>3961.17</v>
      </c>
      <c r="E539" s="175">
        <f>+'CE-118'!C546</f>
        <v>2908.42</v>
      </c>
      <c r="F539" s="175">
        <f>+'CE-118'!D546</f>
        <v>3961.17</v>
      </c>
      <c r="G539" s="176">
        <f t="shared" si="16"/>
        <v>0</v>
      </c>
      <c r="H539" s="176">
        <f t="shared" si="17"/>
        <v>0</v>
      </c>
      <c r="S539" s="177">
        <f>+O539-'CE_Ministeriale comparato'!H537</f>
        <v>0</v>
      </c>
      <c r="T539" s="177">
        <f>+P539-'CE_Ministeriale comparato'!I537</f>
        <v>0</v>
      </c>
      <c r="U539" s="177">
        <f>+Q539-'CE_Ministeriale comparato'!J537</f>
        <v>0</v>
      </c>
      <c r="V539" s="177">
        <f>+R539-'CE_Ministeriale comparato'!K537</f>
        <v>0</v>
      </c>
      <c r="W539" s="177">
        <f>+S539-'CE_Ministeriale comparato'!L537</f>
        <v>0</v>
      </c>
      <c r="AH539" s="177">
        <f>+AD539-'CE_Ministeriale comparato'!H538</f>
        <v>0</v>
      </c>
      <c r="AI539" s="177">
        <f>+AE539-'CE_Ministeriale comparato'!I538</f>
        <v>0</v>
      </c>
      <c r="AJ539" s="177">
        <f>+AF539-'CE_Ministeriale comparato'!J538</f>
        <v>0</v>
      </c>
      <c r="AK539" s="177">
        <f>+AG539-'CE_Ministeriale comparato'!K538</f>
        <v>0</v>
      </c>
      <c r="AL539" s="177">
        <f>+AH539-'CE_Ministeriale comparato'!L538</f>
        <v>0</v>
      </c>
    </row>
    <row r="540" spans="3:38" x14ac:dyDescent="0.25">
      <c r="C540" s="161">
        <v>0</v>
      </c>
      <c r="D540" s="20">
        <v>0</v>
      </c>
      <c r="E540" s="175">
        <f>+'CE-118'!C547</f>
        <v>0</v>
      </c>
      <c r="F540" s="175">
        <f>+'CE-118'!D547</f>
        <v>0</v>
      </c>
      <c r="G540" s="176">
        <f t="shared" si="16"/>
        <v>0</v>
      </c>
      <c r="H540" s="176">
        <f t="shared" si="17"/>
        <v>0</v>
      </c>
      <c r="S540" s="177">
        <f>+O540-'CE_Ministeriale comparato'!H538</f>
        <v>0</v>
      </c>
      <c r="T540" s="177">
        <f>+P540-'CE_Ministeriale comparato'!I538</f>
        <v>0</v>
      </c>
      <c r="U540" s="177">
        <f>+Q540-'CE_Ministeriale comparato'!J538</f>
        <v>0</v>
      </c>
      <c r="V540" s="177">
        <f>+R540-'CE_Ministeriale comparato'!K538</f>
        <v>0</v>
      </c>
      <c r="W540" s="177">
        <f>+S540-'CE_Ministeriale comparato'!L538</f>
        <v>0</v>
      </c>
      <c r="AH540" s="177">
        <f>+AD540-'CE_Ministeriale comparato'!H539</f>
        <v>0</v>
      </c>
      <c r="AI540" s="177">
        <f>+AE540-'CE_Ministeriale comparato'!I539</f>
        <v>0</v>
      </c>
      <c r="AJ540" s="177">
        <f>+AF540-'CE_Ministeriale comparato'!J539</f>
        <v>0</v>
      </c>
      <c r="AK540" s="177">
        <f>+AG540-'CE_Ministeriale comparato'!K539</f>
        <v>0</v>
      </c>
      <c r="AL540" s="177">
        <f>+AH540-'CE_Ministeriale comparato'!L539</f>
        <v>0</v>
      </c>
    </row>
    <row r="541" spans="3:38" x14ac:dyDescent="0.25">
      <c r="C541" s="161">
        <v>0</v>
      </c>
      <c r="D541" s="20">
        <v>0</v>
      </c>
      <c r="E541" s="175">
        <f>+'CE-118'!C548</f>
        <v>0</v>
      </c>
      <c r="F541" s="175">
        <f>+'CE-118'!D548</f>
        <v>0</v>
      </c>
      <c r="G541" s="176">
        <f t="shared" si="16"/>
        <v>0</v>
      </c>
      <c r="H541" s="176">
        <f t="shared" si="17"/>
        <v>0</v>
      </c>
      <c r="S541" s="177">
        <f>+O541-'CE_Ministeriale comparato'!H539</f>
        <v>0</v>
      </c>
      <c r="T541" s="177">
        <f>+P541-'CE_Ministeriale comparato'!I539</f>
        <v>0</v>
      </c>
      <c r="U541" s="177">
        <f>+Q541-'CE_Ministeriale comparato'!J539</f>
        <v>0</v>
      </c>
      <c r="V541" s="177">
        <f>+R541-'CE_Ministeriale comparato'!K539</f>
        <v>0</v>
      </c>
      <c r="W541" s="177">
        <f>+S541-'CE_Ministeriale comparato'!L539</f>
        <v>0</v>
      </c>
      <c r="AH541" s="177">
        <f>+AD541-'CE_Ministeriale comparato'!H540</f>
        <v>0</v>
      </c>
      <c r="AI541" s="177">
        <f>+AE541-'CE_Ministeriale comparato'!I540</f>
        <v>0</v>
      </c>
      <c r="AJ541" s="177">
        <f>+AF541-'CE_Ministeriale comparato'!J540</f>
        <v>0</v>
      </c>
      <c r="AK541" s="177">
        <f>+AG541-'CE_Ministeriale comparato'!K540</f>
        <v>0</v>
      </c>
      <c r="AL541" s="177">
        <f>+AH541-'CE_Ministeriale comparato'!L540</f>
        <v>0</v>
      </c>
    </row>
    <row r="542" spans="3:38" x14ac:dyDescent="0.25">
      <c r="C542" s="161">
        <v>0</v>
      </c>
      <c r="D542" s="20">
        <v>0</v>
      </c>
      <c r="E542" s="175">
        <f>+'CE-118'!C549</f>
        <v>0</v>
      </c>
      <c r="F542" s="175">
        <f>+'CE-118'!D549</f>
        <v>0</v>
      </c>
      <c r="G542" s="176">
        <f t="shared" si="16"/>
        <v>0</v>
      </c>
      <c r="H542" s="176">
        <f t="shared" si="17"/>
        <v>0</v>
      </c>
      <c r="S542" s="177">
        <f>+O542-'CE_Ministeriale comparato'!H540</f>
        <v>0</v>
      </c>
      <c r="T542" s="177">
        <f>+P542-'CE_Ministeriale comparato'!I540</f>
        <v>0</v>
      </c>
      <c r="U542" s="177">
        <f>+Q542-'CE_Ministeriale comparato'!J540</f>
        <v>0</v>
      </c>
      <c r="V542" s="177">
        <f>+R542-'CE_Ministeriale comparato'!K540</f>
        <v>0</v>
      </c>
      <c r="W542" s="177">
        <f>+S542-'CE_Ministeriale comparato'!L540</f>
        <v>0</v>
      </c>
      <c r="AH542" s="177">
        <f>+AD542-'CE_Ministeriale comparato'!H541</f>
        <v>0</v>
      </c>
      <c r="AI542" s="177">
        <f>+AE542-'CE_Ministeriale comparato'!I541</f>
        <v>0</v>
      </c>
      <c r="AJ542" s="177">
        <f>+AF542-'CE_Ministeriale comparato'!J541</f>
        <v>0</v>
      </c>
      <c r="AK542" s="177">
        <f>+AG542-'CE_Ministeriale comparato'!K541</f>
        <v>0</v>
      </c>
      <c r="AL542" s="177">
        <f>+AH542-'CE_Ministeriale comparato'!L541</f>
        <v>0</v>
      </c>
    </row>
    <row r="543" spans="3:38" x14ac:dyDescent="0.25">
      <c r="C543" s="161">
        <v>0</v>
      </c>
      <c r="D543" s="20">
        <v>0</v>
      </c>
      <c r="E543" s="175">
        <f>+'CE-118'!C550</f>
        <v>0</v>
      </c>
      <c r="F543" s="175">
        <f>+'CE-118'!D550</f>
        <v>0</v>
      </c>
      <c r="G543" s="176">
        <f t="shared" si="16"/>
        <v>0</v>
      </c>
      <c r="H543" s="176">
        <f t="shared" si="17"/>
        <v>0</v>
      </c>
      <c r="S543" s="177">
        <f>+O543-'CE_Ministeriale comparato'!H541</f>
        <v>0</v>
      </c>
      <c r="T543" s="177">
        <f>+P543-'CE_Ministeriale comparato'!I541</f>
        <v>0</v>
      </c>
      <c r="U543" s="177">
        <f>+Q543-'CE_Ministeriale comparato'!J541</f>
        <v>0</v>
      </c>
      <c r="V543" s="177">
        <f>+R543-'CE_Ministeriale comparato'!K541</f>
        <v>0</v>
      </c>
      <c r="W543" s="177">
        <f>+S543-'CE_Ministeriale comparato'!L541</f>
        <v>0</v>
      </c>
      <c r="AH543" s="177">
        <f>+AD543-'CE_Ministeriale comparato'!H542</f>
        <v>0</v>
      </c>
      <c r="AI543" s="177">
        <f>+AE543-'CE_Ministeriale comparato'!I542</f>
        <v>0</v>
      </c>
      <c r="AJ543" s="177">
        <f>+AF543-'CE_Ministeriale comparato'!J542</f>
        <v>0</v>
      </c>
      <c r="AK543" s="177">
        <f>+AG543-'CE_Ministeriale comparato'!K542</f>
        <v>0</v>
      </c>
      <c r="AL543" s="177">
        <f>+AH543-'CE_Ministeriale comparato'!L542</f>
        <v>0</v>
      </c>
    </row>
    <row r="544" spans="3:38" x14ac:dyDescent="0.25">
      <c r="C544" s="161">
        <v>0</v>
      </c>
      <c r="D544" s="20">
        <v>0</v>
      </c>
      <c r="E544" s="175">
        <f>+'CE-118'!C551</f>
        <v>0</v>
      </c>
      <c r="F544" s="175">
        <f>+'CE-118'!D551</f>
        <v>0</v>
      </c>
      <c r="G544" s="176">
        <f t="shared" si="16"/>
        <v>0</v>
      </c>
      <c r="H544" s="176">
        <f t="shared" si="17"/>
        <v>0</v>
      </c>
      <c r="S544" s="177">
        <f>+O544-'CE_Ministeriale comparato'!H542</f>
        <v>0</v>
      </c>
      <c r="T544" s="177">
        <f>+P544-'CE_Ministeriale comparato'!I542</f>
        <v>0</v>
      </c>
      <c r="U544" s="177">
        <f>+Q544-'CE_Ministeriale comparato'!J542</f>
        <v>0</v>
      </c>
      <c r="V544" s="177">
        <f>+R544-'CE_Ministeriale comparato'!K542</f>
        <v>0</v>
      </c>
      <c r="W544" s="177">
        <f>+S544-'CE_Ministeriale comparato'!L542</f>
        <v>0</v>
      </c>
      <c r="AH544" s="177">
        <f>+AD544-'CE_Ministeriale comparato'!H543</f>
        <v>0</v>
      </c>
      <c r="AI544" s="177">
        <f>+AE544-'CE_Ministeriale comparato'!I543</f>
        <v>0</v>
      </c>
      <c r="AJ544" s="177">
        <f>+AF544-'CE_Ministeriale comparato'!J543</f>
        <v>0</v>
      </c>
      <c r="AK544" s="177">
        <f>+AG544-'CE_Ministeriale comparato'!K543</f>
        <v>0</v>
      </c>
      <c r="AL544" s="177">
        <f>+AH544-'CE_Ministeriale comparato'!L543</f>
        <v>0</v>
      </c>
    </row>
    <row r="545" spans="3:38" x14ac:dyDescent="0.25">
      <c r="C545" s="161">
        <v>0</v>
      </c>
      <c r="D545" s="20">
        <v>0</v>
      </c>
      <c r="E545" s="175">
        <f>+'CE-118'!C552</f>
        <v>0</v>
      </c>
      <c r="F545" s="175">
        <f>+'CE-118'!D552</f>
        <v>0</v>
      </c>
      <c r="G545" s="176">
        <f t="shared" si="16"/>
        <v>0</v>
      </c>
      <c r="H545" s="176">
        <f t="shared" si="17"/>
        <v>0</v>
      </c>
      <c r="S545" s="177">
        <f>+O545-'CE_Ministeriale comparato'!H543</f>
        <v>0</v>
      </c>
      <c r="T545" s="177">
        <f>+P545-'CE_Ministeriale comparato'!I543</f>
        <v>0</v>
      </c>
      <c r="U545" s="177">
        <f>+Q545-'CE_Ministeriale comparato'!J543</f>
        <v>0</v>
      </c>
      <c r="V545" s="177">
        <f>+R545-'CE_Ministeriale comparato'!K543</f>
        <v>0</v>
      </c>
      <c r="W545" s="177">
        <f>+S545-'CE_Ministeriale comparato'!L543</f>
        <v>0</v>
      </c>
      <c r="AH545" s="177">
        <f>+AD545-'CE_Ministeriale comparato'!H544</f>
        <v>0</v>
      </c>
      <c r="AI545" s="177">
        <f>+AE545-'CE_Ministeriale comparato'!I544</f>
        <v>0</v>
      </c>
      <c r="AJ545" s="177">
        <f>+AF545-'CE_Ministeriale comparato'!J544</f>
        <v>0</v>
      </c>
      <c r="AK545" s="177">
        <f>+AG545-'CE_Ministeriale comparato'!K544</f>
        <v>0</v>
      </c>
      <c r="AL545" s="177">
        <f>+AH545-'CE_Ministeriale comparato'!L544</f>
        <v>0</v>
      </c>
    </row>
    <row r="546" spans="3:38" x14ac:dyDescent="0.25">
      <c r="C546" s="161">
        <v>655753.35000000033</v>
      </c>
      <c r="D546" s="20">
        <v>1638275.1400000004</v>
      </c>
      <c r="E546" s="175">
        <f>+'CE-118'!C553</f>
        <v>655753.35000000033</v>
      </c>
      <c r="F546" s="175">
        <f>+'CE-118'!D553</f>
        <v>1638275.1400000004</v>
      </c>
      <c r="G546" s="176">
        <f t="shared" si="16"/>
        <v>0</v>
      </c>
      <c r="H546" s="176">
        <f t="shared" si="17"/>
        <v>0</v>
      </c>
      <c r="S546" s="177">
        <f>+O546-'CE_Ministeriale comparato'!H544</f>
        <v>0</v>
      </c>
      <c r="T546" s="177">
        <f>+P546-'CE_Ministeriale comparato'!I544</f>
        <v>0</v>
      </c>
      <c r="U546" s="177">
        <f>+Q546-'CE_Ministeriale comparato'!J544</f>
        <v>0</v>
      </c>
      <c r="V546" s="177">
        <f>+R546-'CE_Ministeriale comparato'!K544</f>
        <v>0</v>
      </c>
      <c r="W546" s="177">
        <f>+S546-'CE_Ministeriale comparato'!L544</f>
        <v>0</v>
      </c>
      <c r="AH546" s="177">
        <f>+AD546-'CE_Ministeriale comparato'!H545</f>
        <v>0</v>
      </c>
      <c r="AI546" s="177">
        <f>+AE546-'CE_Ministeriale comparato'!I545</f>
        <v>0</v>
      </c>
      <c r="AJ546" s="177">
        <f>+AF546-'CE_Ministeriale comparato'!J545</f>
        <v>0</v>
      </c>
      <c r="AK546" s="177">
        <f>+AG546-'CE_Ministeriale comparato'!K545</f>
        <v>0</v>
      </c>
      <c r="AL546" s="177">
        <f>+AH546-'CE_Ministeriale comparato'!L545</f>
        <v>0</v>
      </c>
    </row>
    <row r="547" spans="3:38" x14ac:dyDescent="0.25">
      <c r="C547" s="161">
        <v>8378916.9399999995</v>
      </c>
      <c r="D547" s="20">
        <v>4687833.959999999</v>
      </c>
      <c r="E547" s="175">
        <f>+'CE-118'!C554</f>
        <v>8378916.9399999995</v>
      </c>
      <c r="F547" s="175">
        <f>+'CE-118'!D554</f>
        <v>4687833.959999999</v>
      </c>
      <c r="G547" s="176">
        <f t="shared" si="16"/>
        <v>0</v>
      </c>
      <c r="H547" s="176">
        <f t="shared" si="17"/>
        <v>0</v>
      </c>
      <c r="S547" s="177">
        <f>+O547-'CE_Ministeriale comparato'!H545</f>
        <v>0</v>
      </c>
      <c r="T547" s="177">
        <f>+P547-'CE_Ministeriale comparato'!I545</f>
        <v>0</v>
      </c>
      <c r="U547" s="177">
        <f>+Q547-'CE_Ministeriale comparato'!J545</f>
        <v>0</v>
      </c>
      <c r="V547" s="177">
        <f>+R547-'CE_Ministeriale comparato'!K545</f>
        <v>0</v>
      </c>
      <c r="W547" s="177">
        <f>+S547-'CE_Ministeriale comparato'!L545</f>
        <v>0</v>
      </c>
      <c r="AH547" s="177">
        <f>+AD547-'CE_Ministeriale comparato'!H546</f>
        <v>0</v>
      </c>
      <c r="AI547" s="177">
        <f>+AE547-'CE_Ministeriale comparato'!I546</f>
        <v>0</v>
      </c>
      <c r="AJ547" s="177">
        <f>+AF547-'CE_Ministeriale comparato'!J546</f>
        <v>0</v>
      </c>
      <c r="AK547" s="177">
        <f>+AG547-'CE_Ministeriale comparato'!K546</f>
        <v>0</v>
      </c>
      <c r="AL547" s="177">
        <f>+AH547-'CE_Ministeriale comparato'!L546</f>
        <v>0</v>
      </c>
    </row>
    <row r="548" spans="3:38" x14ac:dyDescent="0.25">
      <c r="C548" s="161">
        <v>23442.62</v>
      </c>
      <c r="D548" s="20">
        <v>0</v>
      </c>
      <c r="E548" s="175">
        <f>+'CE-118'!C555</f>
        <v>23442.62</v>
      </c>
      <c r="F548" s="175">
        <f>+'CE-118'!D555</f>
        <v>0</v>
      </c>
      <c r="G548" s="176">
        <f t="shared" si="16"/>
        <v>0</v>
      </c>
      <c r="H548" s="176">
        <f t="shared" si="17"/>
        <v>0</v>
      </c>
      <c r="S548" s="177">
        <f>+O548-'CE_Ministeriale comparato'!H546</f>
        <v>0</v>
      </c>
      <c r="T548" s="177">
        <f>+P548-'CE_Ministeriale comparato'!I546</f>
        <v>0</v>
      </c>
      <c r="U548" s="177">
        <f>+Q548-'CE_Ministeriale comparato'!J546</f>
        <v>0</v>
      </c>
      <c r="V548" s="177">
        <f>+R548-'CE_Ministeriale comparato'!K546</f>
        <v>0</v>
      </c>
      <c r="W548" s="177">
        <f>+S548-'CE_Ministeriale comparato'!L546</f>
        <v>0</v>
      </c>
      <c r="AH548" s="177">
        <f>+AD548-'CE_Ministeriale comparato'!H547</f>
        <v>0</v>
      </c>
      <c r="AI548" s="177">
        <f>+AE548-'CE_Ministeriale comparato'!I547</f>
        <v>0</v>
      </c>
      <c r="AJ548" s="177">
        <f>+AF548-'CE_Ministeriale comparato'!J547</f>
        <v>0</v>
      </c>
      <c r="AK548" s="177">
        <f>+AG548-'CE_Ministeriale comparato'!K547</f>
        <v>0</v>
      </c>
      <c r="AL548" s="177">
        <f>+AH548-'CE_Ministeriale comparato'!L547</f>
        <v>0</v>
      </c>
    </row>
    <row r="549" spans="3:38" x14ac:dyDescent="0.25">
      <c r="C549" s="161">
        <v>8355474.3199999994</v>
      </c>
      <c r="D549" s="20">
        <v>4687833.959999999</v>
      </c>
      <c r="E549" s="175">
        <f>+'CE-118'!C556</f>
        <v>8355474.3199999994</v>
      </c>
      <c r="F549" s="175">
        <f>+'CE-118'!D556</f>
        <v>4687833.959999999</v>
      </c>
      <c r="G549" s="176">
        <f t="shared" si="16"/>
        <v>0</v>
      </c>
      <c r="H549" s="176">
        <f t="shared" si="17"/>
        <v>0</v>
      </c>
      <c r="S549" s="177">
        <f>+O549-'CE_Ministeriale comparato'!H547</f>
        <v>0</v>
      </c>
      <c r="T549" s="177">
        <f>+P549-'CE_Ministeriale comparato'!I547</f>
        <v>0</v>
      </c>
      <c r="U549" s="177">
        <f>+Q549-'CE_Ministeriale comparato'!J547</f>
        <v>0</v>
      </c>
      <c r="V549" s="177">
        <f>+R549-'CE_Ministeriale comparato'!K547</f>
        <v>0</v>
      </c>
      <c r="W549" s="177">
        <f>+S549-'CE_Ministeriale comparato'!L547</f>
        <v>0</v>
      </c>
      <c r="AH549" s="177">
        <f>+AD549-'CE_Ministeriale comparato'!H548</f>
        <v>0</v>
      </c>
      <c r="AI549" s="177">
        <f>+AE549-'CE_Ministeriale comparato'!I548</f>
        <v>0</v>
      </c>
      <c r="AJ549" s="177">
        <f>+AF549-'CE_Ministeriale comparato'!J548</f>
        <v>0</v>
      </c>
      <c r="AK549" s="177">
        <f>+AG549-'CE_Ministeriale comparato'!K548</f>
        <v>0</v>
      </c>
      <c r="AL549" s="177">
        <f>+AH549-'CE_Ministeriale comparato'!L548</f>
        <v>0</v>
      </c>
    </row>
    <row r="550" spans="3:38" x14ac:dyDescent="0.25">
      <c r="C550" s="161">
        <v>691.56</v>
      </c>
      <c r="D550" s="20">
        <v>253.64</v>
      </c>
      <c r="E550" s="175">
        <f>+'CE-118'!C557</f>
        <v>691.56</v>
      </c>
      <c r="F550" s="175">
        <f>+'CE-118'!D557</f>
        <v>253.64</v>
      </c>
      <c r="G550" s="176">
        <f t="shared" si="16"/>
        <v>0</v>
      </c>
      <c r="H550" s="176">
        <f t="shared" si="17"/>
        <v>0</v>
      </c>
      <c r="S550" s="177">
        <f>+O550-'CE_Ministeriale comparato'!H548</f>
        <v>0</v>
      </c>
      <c r="T550" s="177">
        <f>+P550-'CE_Ministeriale comparato'!I548</f>
        <v>0</v>
      </c>
      <c r="U550" s="177">
        <f>+Q550-'CE_Ministeriale comparato'!J548</f>
        <v>0</v>
      </c>
      <c r="V550" s="177">
        <f>+R550-'CE_Ministeriale comparato'!K548</f>
        <v>0</v>
      </c>
      <c r="W550" s="177">
        <f>+S550-'CE_Ministeriale comparato'!L548</f>
        <v>0</v>
      </c>
      <c r="AH550" s="177">
        <f>+AD550-'CE_Ministeriale comparato'!H549</f>
        <v>0</v>
      </c>
      <c r="AI550" s="177">
        <f>+AE550-'CE_Ministeriale comparato'!I549</f>
        <v>0</v>
      </c>
      <c r="AJ550" s="177">
        <f>+AF550-'CE_Ministeriale comparato'!J549</f>
        <v>0</v>
      </c>
      <c r="AK550" s="177">
        <f>+AG550-'CE_Ministeriale comparato'!K549</f>
        <v>0</v>
      </c>
      <c r="AL550" s="177">
        <f>+AH550-'CE_Ministeriale comparato'!L549</f>
        <v>0</v>
      </c>
    </row>
    <row r="551" spans="3:38" x14ac:dyDescent="0.25">
      <c r="C551" s="161">
        <v>8055349.620000001</v>
      </c>
      <c r="D551" s="20">
        <v>4139716.17</v>
      </c>
      <c r="E551" s="175">
        <f>+'CE-118'!C558</f>
        <v>8055349.620000001</v>
      </c>
      <c r="F551" s="175">
        <f>+'CE-118'!D558</f>
        <v>4139716.17</v>
      </c>
      <c r="G551" s="176">
        <f t="shared" si="16"/>
        <v>0</v>
      </c>
      <c r="H551" s="176">
        <f t="shared" si="17"/>
        <v>0</v>
      </c>
      <c r="S551" s="177">
        <f>+O551-'CE_Ministeriale comparato'!H549</f>
        <v>0</v>
      </c>
      <c r="T551" s="177">
        <f>+P551-'CE_Ministeriale comparato'!I549</f>
        <v>0</v>
      </c>
      <c r="U551" s="177">
        <f>+Q551-'CE_Ministeriale comparato'!J549</f>
        <v>0</v>
      </c>
      <c r="V551" s="177">
        <f>+R551-'CE_Ministeriale comparato'!K549</f>
        <v>0</v>
      </c>
      <c r="W551" s="177">
        <f>+S551-'CE_Ministeriale comparato'!L549</f>
        <v>0</v>
      </c>
      <c r="AH551" s="177">
        <f>+AD551-'CE_Ministeriale comparato'!H550</f>
        <v>0</v>
      </c>
      <c r="AI551" s="177">
        <f>+AE551-'CE_Ministeriale comparato'!I550</f>
        <v>0</v>
      </c>
      <c r="AJ551" s="177">
        <f>+AF551-'CE_Ministeriale comparato'!J550</f>
        <v>0</v>
      </c>
      <c r="AK551" s="177">
        <f>+AG551-'CE_Ministeriale comparato'!K550</f>
        <v>0</v>
      </c>
      <c r="AL551" s="177">
        <f>+AH551-'CE_Ministeriale comparato'!L550</f>
        <v>0</v>
      </c>
    </row>
    <row r="552" spans="3:38" x14ac:dyDescent="0.25">
      <c r="C552" s="161">
        <v>0</v>
      </c>
      <c r="D552" s="20">
        <v>0</v>
      </c>
      <c r="E552" s="175">
        <f>+'CE-118'!C559</f>
        <v>0</v>
      </c>
      <c r="F552" s="175">
        <f>+'CE-118'!D559</f>
        <v>0</v>
      </c>
      <c r="G552" s="176">
        <f t="shared" si="16"/>
        <v>0</v>
      </c>
      <c r="H552" s="176">
        <f t="shared" si="17"/>
        <v>0</v>
      </c>
      <c r="S552" s="177">
        <f>+O552-'CE_Ministeriale comparato'!H550</f>
        <v>0</v>
      </c>
      <c r="T552" s="177">
        <f>+P552-'CE_Ministeriale comparato'!I550</f>
        <v>0</v>
      </c>
      <c r="U552" s="177">
        <f>+Q552-'CE_Ministeriale comparato'!J550</f>
        <v>0</v>
      </c>
      <c r="V552" s="177">
        <f>+R552-'CE_Ministeriale comparato'!K550</f>
        <v>0</v>
      </c>
      <c r="W552" s="177">
        <f>+S552-'CE_Ministeriale comparato'!L550</f>
        <v>0</v>
      </c>
      <c r="AH552" s="177">
        <f>+AD552-'CE_Ministeriale comparato'!H551</f>
        <v>0</v>
      </c>
      <c r="AI552" s="177">
        <f>+AE552-'CE_Ministeriale comparato'!I551</f>
        <v>0</v>
      </c>
      <c r="AJ552" s="177">
        <f>+AF552-'CE_Ministeriale comparato'!J551</f>
        <v>0</v>
      </c>
      <c r="AK552" s="177">
        <f>+AG552-'CE_Ministeriale comparato'!K551</f>
        <v>0</v>
      </c>
      <c r="AL552" s="177">
        <f>+AH552-'CE_Ministeriale comparato'!L551</f>
        <v>0</v>
      </c>
    </row>
    <row r="553" spans="3:38" x14ac:dyDescent="0.25">
      <c r="C553" s="161">
        <v>695945.84000000008</v>
      </c>
      <c r="D553" s="20">
        <v>94300.11</v>
      </c>
      <c r="E553" s="175">
        <f>+'CE-118'!C560</f>
        <v>695945.84000000008</v>
      </c>
      <c r="F553" s="175">
        <f>+'CE-118'!D560</f>
        <v>94300.11</v>
      </c>
      <c r="G553" s="176">
        <f t="shared" si="16"/>
        <v>0</v>
      </c>
      <c r="H553" s="176">
        <f t="shared" si="17"/>
        <v>0</v>
      </c>
      <c r="S553" s="177">
        <f>+O553-'CE_Ministeriale comparato'!H551</f>
        <v>0</v>
      </c>
      <c r="T553" s="177">
        <f>+P553-'CE_Ministeriale comparato'!I551</f>
        <v>0</v>
      </c>
      <c r="U553" s="177">
        <f>+Q553-'CE_Ministeriale comparato'!J551</f>
        <v>0</v>
      </c>
      <c r="V553" s="177">
        <f>+R553-'CE_Ministeriale comparato'!K551</f>
        <v>0</v>
      </c>
      <c r="W553" s="177">
        <f>+S553-'CE_Ministeriale comparato'!L551</f>
        <v>0</v>
      </c>
      <c r="AH553" s="177">
        <f>+AD553-'CE_Ministeriale comparato'!H552</f>
        <v>0</v>
      </c>
      <c r="AI553" s="177">
        <f>+AE553-'CE_Ministeriale comparato'!I552</f>
        <v>0</v>
      </c>
      <c r="AJ553" s="177">
        <f>+AF553-'CE_Ministeriale comparato'!J552</f>
        <v>0</v>
      </c>
      <c r="AK553" s="177">
        <f>+AG553-'CE_Ministeriale comparato'!K552</f>
        <v>0</v>
      </c>
      <c r="AL553" s="177">
        <f>+AH553-'CE_Ministeriale comparato'!L552</f>
        <v>0</v>
      </c>
    </row>
    <row r="554" spans="3:38" x14ac:dyDescent="0.25">
      <c r="C554" s="161">
        <v>0</v>
      </c>
      <c r="D554" s="20">
        <v>0</v>
      </c>
      <c r="E554" s="175">
        <f>+'CE-118'!C561</f>
        <v>0</v>
      </c>
      <c r="F554" s="175">
        <f>+'CE-118'!D561</f>
        <v>0</v>
      </c>
      <c r="G554" s="176">
        <f t="shared" si="16"/>
        <v>0</v>
      </c>
      <c r="H554" s="176">
        <f t="shared" si="17"/>
        <v>0</v>
      </c>
      <c r="S554" s="177">
        <f>+O554-'CE_Ministeriale comparato'!H552</f>
        <v>0</v>
      </c>
      <c r="T554" s="177">
        <f>+P554-'CE_Ministeriale comparato'!I552</f>
        <v>0</v>
      </c>
      <c r="U554" s="177">
        <f>+Q554-'CE_Ministeriale comparato'!J552</f>
        <v>0</v>
      </c>
      <c r="V554" s="177">
        <f>+R554-'CE_Ministeriale comparato'!K552</f>
        <v>0</v>
      </c>
      <c r="W554" s="177">
        <f>+S554-'CE_Ministeriale comparato'!L552</f>
        <v>0</v>
      </c>
      <c r="AH554" s="177">
        <f>+AD554-'CE_Ministeriale comparato'!H553</f>
        <v>0</v>
      </c>
      <c r="AI554" s="177">
        <f>+AE554-'CE_Ministeriale comparato'!I553</f>
        <v>0</v>
      </c>
      <c r="AJ554" s="177">
        <f>+AF554-'CE_Ministeriale comparato'!J553</f>
        <v>0</v>
      </c>
      <c r="AK554" s="177">
        <f>+AG554-'CE_Ministeriale comparato'!K553</f>
        <v>0</v>
      </c>
      <c r="AL554" s="177">
        <f>+AH554-'CE_Ministeriale comparato'!L553</f>
        <v>0</v>
      </c>
    </row>
    <row r="555" spans="3:38" x14ac:dyDescent="0.25">
      <c r="C555" s="161">
        <v>695945.84000000008</v>
      </c>
      <c r="D555" s="20">
        <v>94300.11</v>
      </c>
      <c r="E555" s="175">
        <f>+'CE-118'!C562</f>
        <v>695945.84000000008</v>
      </c>
      <c r="F555" s="175">
        <f>+'CE-118'!D562</f>
        <v>94300.11</v>
      </c>
      <c r="G555" s="176">
        <f t="shared" si="16"/>
        <v>0</v>
      </c>
      <c r="H555" s="176">
        <f t="shared" si="17"/>
        <v>0</v>
      </c>
      <c r="S555" s="177">
        <f>+O555-'CE_Ministeriale comparato'!H553</f>
        <v>0</v>
      </c>
      <c r="T555" s="177">
        <f>+P555-'CE_Ministeriale comparato'!I553</f>
        <v>0</v>
      </c>
      <c r="U555" s="177">
        <f>+Q555-'CE_Ministeriale comparato'!J553</f>
        <v>0</v>
      </c>
      <c r="V555" s="177">
        <f>+R555-'CE_Ministeriale comparato'!K553</f>
        <v>0</v>
      </c>
      <c r="W555" s="177">
        <f>+S555-'CE_Ministeriale comparato'!L553</f>
        <v>0</v>
      </c>
      <c r="AH555" s="177">
        <f>+AD555-'CE_Ministeriale comparato'!H554</f>
        <v>0</v>
      </c>
      <c r="AI555" s="177">
        <f>+AE555-'CE_Ministeriale comparato'!I554</f>
        <v>0</v>
      </c>
      <c r="AJ555" s="177">
        <f>+AF555-'CE_Ministeriale comparato'!J554</f>
        <v>0</v>
      </c>
      <c r="AK555" s="177">
        <f>+AG555-'CE_Ministeriale comparato'!K554</f>
        <v>0</v>
      </c>
      <c r="AL555" s="177">
        <f>+AH555-'CE_Ministeriale comparato'!L554</f>
        <v>0</v>
      </c>
    </row>
    <row r="556" spans="3:38" x14ac:dyDescent="0.25">
      <c r="C556" s="161">
        <v>7359403.7800000012</v>
      </c>
      <c r="D556" s="20">
        <v>4045416.06</v>
      </c>
      <c r="E556" s="175">
        <f>+'CE-118'!C563</f>
        <v>7359403.7800000012</v>
      </c>
      <c r="F556" s="175">
        <f>+'CE-118'!D563</f>
        <v>4045416.06</v>
      </c>
      <c r="G556" s="176">
        <f t="shared" si="16"/>
        <v>0</v>
      </c>
      <c r="H556" s="176">
        <f t="shared" si="17"/>
        <v>0</v>
      </c>
      <c r="S556" s="177">
        <f>+O556-'CE_Ministeriale comparato'!H554</f>
        <v>0</v>
      </c>
      <c r="T556" s="177">
        <f>+P556-'CE_Ministeriale comparato'!I554</f>
        <v>0</v>
      </c>
      <c r="U556" s="177">
        <f>+Q556-'CE_Ministeriale comparato'!J554</f>
        <v>0</v>
      </c>
      <c r="V556" s="177">
        <f>+R556-'CE_Ministeriale comparato'!K554</f>
        <v>0</v>
      </c>
      <c r="W556" s="177">
        <f>+S556-'CE_Ministeriale comparato'!L554</f>
        <v>0</v>
      </c>
      <c r="AH556" s="177">
        <f>+AD556-'CE_Ministeriale comparato'!H555</f>
        <v>0</v>
      </c>
      <c r="AI556" s="177">
        <f>+AE556-'CE_Ministeriale comparato'!I555</f>
        <v>0</v>
      </c>
      <c r="AJ556" s="177">
        <f>+AF556-'CE_Ministeriale comparato'!J555</f>
        <v>0</v>
      </c>
      <c r="AK556" s="177">
        <f>+AG556-'CE_Ministeriale comparato'!K555</f>
        <v>0</v>
      </c>
      <c r="AL556" s="177">
        <f>+AH556-'CE_Ministeriale comparato'!L555</f>
        <v>0</v>
      </c>
    </row>
    <row r="557" spans="3:38" x14ac:dyDescent="0.25">
      <c r="C557" s="161">
        <v>0</v>
      </c>
      <c r="D557" s="20">
        <v>0</v>
      </c>
      <c r="E557" s="175">
        <f>+'CE-118'!C564</f>
        <v>0</v>
      </c>
      <c r="F557" s="175">
        <f>+'CE-118'!D564</f>
        <v>0</v>
      </c>
      <c r="G557" s="176">
        <f t="shared" si="16"/>
        <v>0</v>
      </c>
      <c r="H557" s="176">
        <f t="shared" si="17"/>
        <v>0</v>
      </c>
      <c r="S557" s="177">
        <f>+O557-'CE_Ministeriale comparato'!H555</f>
        <v>0</v>
      </c>
      <c r="T557" s="177">
        <f>+P557-'CE_Ministeriale comparato'!I555</f>
        <v>0</v>
      </c>
      <c r="U557" s="177">
        <f>+Q557-'CE_Ministeriale comparato'!J555</f>
        <v>0</v>
      </c>
      <c r="V557" s="177">
        <f>+R557-'CE_Ministeriale comparato'!K555</f>
        <v>0</v>
      </c>
      <c r="W557" s="177">
        <f>+S557-'CE_Ministeriale comparato'!L555</f>
        <v>0</v>
      </c>
      <c r="AH557" s="177">
        <f>+AD557-'CE_Ministeriale comparato'!H556</f>
        <v>0</v>
      </c>
      <c r="AI557" s="177">
        <f>+AE557-'CE_Ministeriale comparato'!I556</f>
        <v>0</v>
      </c>
      <c r="AJ557" s="177">
        <f>+AF557-'CE_Ministeriale comparato'!J556</f>
        <v>0</v>
      </c>
      <c r="AK557" s="177">
        <f>+AG557-'CE_Ministeriale comparato'!K556</f>
        <v>0</v>
      </c>
      <c r="AL557" s="177">
        <f>+AH557-'CE_Ministeriale comparato'!L556</f>
        <v>0</v>
      </c>
    </row>
    <row r="558" spans="3:38" x14ac:dyDescent="0.25">
      <c r="C558" s="161">
        <v>743620.31</v>
      </c>
      <c r="D558" s="20">
        <v>0</v>
      </c>
      <c r="E558" s="175">
        <f>+'CE-118'!C565</f>
        <v>743620.31</v>
      </c>
      <c r="F558" s="175">
        <f>+'CE-118'!D565</f>
        <v>0</v>
      </c>
      <c r="G558" s="176">
        <f t="shared" si="16"/>
        <v>0</v>
      </c>
      <c r="H558" s="176">
        <f t="shared" si="17"/>
        <v>0</v>
      </c>
      <c r="S558" s="177">
        <f>+O558-'CE_Ministeriale comparato'!H556</f>
        <v>0</v>
      </c>
      <c r="T558" s="177">
        <f>+P558-'CE_Ministeriale comparato'!I556</f>
        <v>0</v>
      </c>
      <c r="U558" s="177">
        <f>+Q558-'CE_Ministeriale comparato'!J556</f>
        <v>0</v>
      </c>
      <c r="V558" s="177">
        <f>+R558-'CE_Ministeriale comparato'!K556</f>
        <v>0</v>
      </c>
      <c r="W558" s="177">
        <f>+S558-'CE_Ministeriale comparato'!L556</f>
        <v>0</v>
      </c>
      <c r="AH558" s="177">
        <f>+AD558-'CE_Ministeriale comparato'!H557</f>
        <v>0</v>
      </c>
      <c r="AI558" s="177">
        <f>+AE558-'CE_Ministeriale comparato'!I557</f>
        <v>0</v>
      </c>
      <c r="AJ558" s="177">
        <f>+AF558-'CE_Ministeriale comparato'!J557</f>
        <v>0</v>
      </c>
      <c r="AK558" s="177">
        <f>+AG558-'CE_Ministeriale comparato'!K557</f>
        <v>0</v>
      </c>
      <c r="AL558" s="177">
        <f>+AH558-'CE_Ministeriale comparato'!L557</f>
        <v>0</v>
      </c>
    </row>
    <row r="559" spans="3:38" x14ac:dyDescent="0.25">
      <c r="C559" s="161">
        <v>898368.41</v>
      </c>
      <c r="D559" s="20">
        <v>0</v>
      </c>
      <c r="E559" s="175">
        <f>+'CE-118'!C566</f>
        <v>898368.41</v>
      </c>
      <c r="F559" s="175">
        <f>+'CE-118'!D566</f>
        <v>0</v>
      </c>
      <c r="G559" s="176">
        <f t="shared" si="16"/>
        <v>0</v>
      </c>
      <c r="H559" s="176">
        <f t="shared" si="17"/>
        <v>0</v>
      </c>
      <c r="S559" s="177">
        <f>+O559-'CE_Ministeriale comparato'!H557</f>
        <v>0</v>
      </c>
      <c r="T559" s="177">
        <f>+P559-'CE_Ministeriale comparato'!I557</f>
        <v>0</v>
      </c>
      <c r="U559" s="177">
        <f>+Q559-'CE_Ministeriale comparato'!J557</f>
        <v>0</v>
      </c>
      <c r="V559" s="177">
        <f>+R559-'CE_Ministeriale comparato'!K557</f>
        <v>0</v>
      </c>
      <c r="W559" s="177">
        <f>+S559-'CE_Ministeriale comparato'!L557</f>
        <v>0</v>
      </c>
      <c r="AH559" s="177">
        <f>+AD559-'CE_Ministeriale comparato'!H558</f>
        <v>0</v>
      </c>
      <c r="AI559" s="177">
        <f>+AE559-'CE_Ministeriale comparato'!I558</f>
        <v>0</v>
      </c>
      <c r="AJ559" s="177">
        <f>+AF559-'CE_Ministeriale comparato'!J558</f>
        <v>0</v>
      </c>
      <c r="AK559" s="177">
        <f>+AG559-'CE_Ministeriale comparato'!K558</f>
        <v>0</v>
      </c>
      <c r="AL559" s="177">
        <f>+AH559-'CE_Ministeriale comparato'!L558</f>
        <v>0</v>
      </c>
    </row>
    <row r="560" spans="3:38" x14ac:dyDescent="0.25">
      <c r="C560" s="161">
        <v>0</v>
      </c>
      <c r="D560" s="20">
        <v>0</v>
      </c>
      <c r="E560" s="175">
        <f>+'CE-118'!C567</f>
        <v>0</v>
      </c>
      <c r="F560" s="175">
        <f>+'CE-118'!D567</f>
        <v>0</v>
      </c>
      <c r="G560" s="176">
        <f t="shared" si="16"/>
        <v>0</v>
      </c>
      <c r="H560" s="176">
        <f t="shared" si="17"/>
        <v>0</v>
      </c>
      <c r="S560" s="177">
        <f>+O560-'CE_Ministeriale comparato'!H558</f>
        <v>0</v>
      </c>
      <c r="T560" s="177">
        <f>+P560-'CE_Ministeriale comparato'!I558</f>
        <v>0</v>
      </c>
      <c r="U560" s="177">
        <f>+Q560-'CE_Ministeriale comparato'!J558</f>
        <v>0</v>
      </c>
      <c r="V560" s="177">
        <f>+R560-'CE_Ministeriale comparato'!K558</f>
        <v>0</v>
      </c>
      <c r="W560" s="177">
        <f>+S560-'CE_Ministeriale comparato'!L558</f>
        <v>0</v>
      </c>
      <c r="AH560" s="177">
        <f>+AD560-'CE_Ministeriale comparato'!H559</f>
        <v>0</v>
      </c>
      <c r="AI560" s="177">
        <f>+AE560-'CE_Ministeriale comparato'!I559</f>
        <v>0</v>
      </c>
      <c r="AJ560" s="177">
        <f>+AF560-'CE_Ministeriale comparato'!J559</f>
        <v>0</v>
      </c>
      <c r="AK560" s="177">
        <f>+AG560-'CE_Ministeriale comparato'!K559</f>
        <v>0</v>
      </c>
      <c r="AL560" s="177">
        <f>+AH560-'CE_Ministeriale comparato'!L559</f>
        <v>0</v>
      </c>
    </row>
    <row r="561" spans="3:38" x14ac:dyDescent="0.25">
      <c r="C561" s="161">
        <v>155998</v>
      </c>
      <c r="D561" s="20">
        <v>844239.98</v>
      </c>
      <c r="E561" s="175">
        <f>+'CE-118'!C568</f>
        <v>155998</v>
      </c>
      <c r="F561" s="175">
        <f>+'CE-118'!D568</f>
        <v>844239.98</v>
      </c>
      <c r="G561" s="176">
        <f t="shared" si="16"/>
        <v>0</v>
      </c>
      <c r="H561" s="176">
        <f t="shared" si="17"/>
        <v>0</v>
      </c>
      <c r="S561" s="177">
        <f>+O561-'CE_Ministeriale comparato'!H559</f>
        <v>0</v>
      </c>
      <c r="T561" s="177">
        <f>+P561-'CE_Ministeriale comparato'!I559</f>
        <v>0</v>
      </c>
      <c r="U561" s="177">
        <f>+Q561-'CE_Ministeriale comparato'!J559</f>
        <v>0</v>
      </c>
      <c r="V561" s="177">
        <f>+R561-'CE_Ministeriale comparato'!K559</f>
        <v>0</v>
      </c>
      <c r="W561" s="177">
        <f>+S561-'CE_Ministeriale comparato'!L559</f>
        <v>0</v>
      </c>
      <c r="AH561" s="177">
        <f>+AD561-'CE_Ministeriale comparato'!H560</f>
        <v>0</v>
      </c>
      <c r="AI561" s="177">
        <f>+AE561-'CE_Ministeriale comparato'!I560</f>
        <v>0</v>
      </c>
      <c r="AJ561" s="177">
        <f>+AF561-'CE_Ministeriale comparato'!J560</f>
        <v>0</v>
      </c>
      <c r="AK561" s="177">
        <f>+AG561-'CE_Ministeriale comparato'!K560</f>
        <v>0</v>
      </c>
      <c r="AL561" s="177">
        <f>+AH561-'CE_Ministeriale comparato'!L560</f>
        <v>0</v>
      </c>
    </row>
    <row r="562" spans="3:38" x14ac:dyDescent="0.25">
      <c r="C562" s="161">
        <v>306776.03000000003</v>
      </c>
      <c r="D562" s="20">
        <v>1249254.1599999999</v>
      </c>
      <c r="E562" s="175">
        <f>+'CE-118'!C569</f>
        <v>306776.03000000003</v>
      </c>
      <c r="F562" s="175">
        <f>+'CE-118'!D569</f>
        <v>1249254.1599999999</v>
      </c>
      <c r="G562" s="176">
        <f t="shared" si="16"/>
        <v>0</v>
      </c>
      <c r="H562" s="176">
        <f t="shared" si="17"/>
        <v>0</v>
      </c>
      <c r="S562" s="177">
        <f>+O562-'CE_Ministeriale comparato'!H560</f>
        <v>0</v>
      </c>
      <c r="T562" s="177">
        <f>+P562-'CE_Ministeriale comparato'!I560</f>
        <v>0</v>
      </c>
      <c r="U562" s="177">
        <f>+Q562-'CE_Ministeriale comparato'!J560</f>
        <v>0</v>
      </c>
      <c r="V562" s="177">
        <f>+R562-'CE_Ministeriale comparato'!K560</f>
        <v>0</v>
      </c>
      <c r="W562" s="177">
        <f>+S562-'CE_Ministeriale comparato'!L560</f>
        <v>0</v>
      </c>
      <c r="AH562" s="177">
        <f>+AD562-'CE_Ministeriale comparato'!H561</f>
        <v>0</v>
      </c>
      <c r="AI562" s="177">
        <f>+AE562-'CE_Ministeriale comparato'!I561</f>
        <v>0</v>
      </c>
      <c r="AJ562" s="177">
        <f>+AF562-'CE_Ministeriale comparato'!J561</f>
        <v>0</v>
      </c>
      <c r="AK562" s="177">
        <f>+AG562-'CE_Ministeriale comparato'!K561</f>
        <v>0</v>
      </c>
      <c r="AL562" s="177">
        <f>+AH562-'CE_Ministeriale comparato'!L561</f>
        <v>0</v>
      </c>
    </row>
    <row r="563" spans="3:38" x14ac:dyDescent="0.25">
      <c r="C563" s="161">
        <v>5254641.03</v>
      </c>
      <c r="D563" s="20">
        <v>1951921.92</v>
      </c>
      <c r="E563" s="175">
        <f>+'CE-118'!C570</f>
        <v>5254641.03</v>
      </c>
      <c r="F563" s="175">
        <f>+'CE-118'!D570</f>
        <v>1951921.92</v>
      </c>
      <c r="G563" s="176">
        <f t="shared" si="16"/>
        <v>0</v>
      </c>
      <c r="H563" s="176">
        <f t="shared" si="17"/>
        <v>0</v>
      </c>
      <c r="S563" s="177">
        <f>+O563-'CE_Ministeriale comparato'!H561</f>
        <v>0</v>
      </c>
      <c r="T563" s="177">
        <f>+P563-'CE_Ministeriale comparato'!I561</f>
        <v>0</v>
      </c>
      <c r="U563" s="177">
        <f>+Q563-'CE_Ministeriale comparato'!J561</f>
        <v>0</v>
      </c>
      <c r="V563" s="177">
        <f>+R563-'CE_Ministeriale comparato'!K561</f>
        <v>0</v>
      </c>
      <c r="W563" s="177">
        <f>+S563-'CE_Ministeriale comparato'!L561</f>
        <v>0</v>
      </c>
      <c r="AH563" s="177">
        <f>+AD563-'CE_Ministeriale comparato'!H562</f>
        <v>0</v>
      </c>
      <c r="AI563" s="177">
        <f>+AE563-'CE_Ministeriale comparato'!I562</f>
        <v>0</v>
      </c>
      <c r="AJ563" s="177">
        <f>+AF563-'CE_Ministeriale comparato'!J562</f>
        <v>0</v>
      </c>
      <c r="AK563" s="177">
        <f>+AG563-'CE_Ministeriale comparato'!K562</f>
        <v>0</v>
      </c>
      <c r="AL563" s="177">
        <f>+AH563-'CE_Ministeriale comparato'!L562</f>
        <v>0</v>
      </c>
    </row>
    <row r="564" spans="3:38" x14ac:dyDescent="0.25">
      <c r="C564" s="161">
        <v>0</v>
      </c>
      <c r="D564" s="20">
        <v>0</v>
      </c>
      <c r="E564" s="175">
        <f>+'CE-118'!C571</f>
        <v>0</v>
      </c>
      <c r="F564" s="175">
        <f>+'CE-118'!D571</f>
        <v>0</v>
      </c>
      <c r="G564" s="176">
        <f t="shared" si="16"/>
        <v>0</v>
      </c>
      <c r="H564" s="176">
        <f t="shared" si="17"/>
        <v>0</v>
      </c>
      <c r="S564" s="177">
        <f>+O564-'CE_Ministeriale comparato'!H562</f>
        <v>0</v>
      </c>
      <c r="T564" s="177">
        <f>+P564-'CE_Ministeriale comparato'!I562</f>
        <v>0</v>
      </c>
      <c r="U564" s="177">
        <f>+Q564-'CE_Ministeriale comparato'!J562</f>
        <v>0</v>
      </c>
      <c r="V564" s="177">
        <f>+R564-'CE_Ministeriale comparato'!K562</f>
        <v>0</v>
      </c>
      <c r="W564" s="177">
        <f>+S564-'CE_Ministeriale comparato'!L562</f>
        <v>0</v>
      </c>
      <c r="AH564" s="177">
        <f>+AD564-'CE_Ministeriale comparato'!H563</f>
        <v>0</v>
      </c>
      <c r="AI564" s="177">
        <f>+AE564-'CE_Ministeriale comparato'!I563</f>
        <v>0</v>
      </c>
      <c r="AJ564" s="177">
        <f>+AF564-'CE_Ministeriale comparato'!J563</f>
        <v>0</v>
      </c>
      <c r="AK564" s="177">
        <f>+AG564-'CE_Ministeriale comparato'!K563</f>
        <v>0</v>
      </c>
      <c r="AL564" s="177">
        <f>+AH564-'CE_Ministeriale comparato'!L563</f>
        <v>0</v>
      </c>
    </row>
    <row r="565" spans="3:38" x14ac:dyDescent="0.25">
      <c r="C565" s="161">
        <v>0</v>
      </c>
      <c r="D565" s="20">
        <v>0</v>
      </c>
      <c r="E565" s="175">
        <f>+'CE-118'!C572</f>
        <v>0</v>
      </c>
      <c r="F565" s="175">
        <f>+'CE-118'!D572</f>
        <v>0</v>
      </c>
      <c r="G565" s="176">
        <f t="shared" si="16"/>
        <v>0</v>
      </c>
      <c r="H565" s="176">
        <f t="shared" si="17"/>
        <v>0</v>
      </c>
      <c r="S565" s="177">
        <f>+O565-'CE_Ministeriale comparato'!H563</f>
        <v>0</v>
      </c>
      <c r="T565" s="177">
        <f>+P565-'CE_Ministeriale comparato'!I563</f>
        <v>0</v>
      </c>
      <c r="U565" s="177">
        <f>+Q565-'CE_Ministeriale comparato'!J563</f>
        <v>0</v>
      </c>
      <c r="V565" s="177">
        <f>+R565-'CE_Ministeriale comparato'!K563</f>
        <v>0</v>
      </c>
      <c r="W565" s="177">
        <f>+S565-'CE_Ministeriale comparato'!L563</f>
        <v>0</v>
      </c>
      <c r="AH565" s="177">
        <f>+AD565-'CE_Ministeriale comparato'!H564</f>
        <v>0</v>
      </c>
      <c r="AI565" s="177">
        <f>+AE565-'CE_Ministeriale comparato'!I564</f>
        <v>0</v>
      </c>
      <c r="AJ565" s="177">
        <f>+AF565-'CE_Ministeriale comparato'!J564</f>
        <v>0</v>
      </c>
      <c r="AK565" s="177">
        <f>+AG565-'CE_Ministeriale comparato'!K564</f>
        <v>0</v>
      </c>
      <c r="AL565" s="177">
        <f>+AH565-'CE_Ministeriale comparato'!L564</f>
        <v>0</v>
      </c>
    </row>
    <row r="566" spans="3:38" x14ac:dyDescent="0.25">
      <c r="C566" s="161">
        <v>0</v>
      </c>
      <c r="D566" s="20">
        <v>0</v>
      </c>
      <c r="E566" s="175">
        <f>+'CE-118'!C573</f>
        <v>0</v>
      </c>
      <c r="F566" s="175">
        <f>+'CE-118'!D573</f>
        <v>0</v>
      </c>
      <c r="G566" s="176">
        <f t="shared" si="16"/>
        <v>0</v>
      </c>
      <c r="H566" s="176">
        <f t="shared" si="17"/>
        <v>0</v>
      </c>
      <c r="S566" s="177">
        <f>+O566-'CE_Ministeriale comparato'!H564</f>
        <v>0</v>
      </c>
      <c r="T566" s="177">
        <f>+P566-'CE_Ministeriale comparato'!I564</f>
        <v>0</v>
      </c>
      <c r="U566" s="177">
        <f>+Q566-'CE_Ministeriale comparato'!J564</f>
        <v>0</v>
      </c>
      <c r="V566" s="177">
        <f>+R566-'CE_Ministeriale comparato'!K564</f>
        <v>0</v>
      </c>
      <c r="W566" s="177">
        <f>+S566-'CE_Ministeriale comparato'!L564</f>
        <v>0</v>
      </c>
      <c r="AH566" s="177">
        <f>+AD566-'CE_Ministeriale comparato'!H565</f>
        <v>0</v>
      </c>
      <c r="AI566" s="177">
        <f>+AE566-'CE_Ministeriale comparato'!I565</f>
        <v>0</v>
      </c>
      <c r="AJ566" s="177">
        <f>+AF566-'CE_Ministeriale comparato'!J565</f>
        <v>0</v>
      </c>
      <c r="AK566" s="177">
        <f>+AG566-'CE_Ministeriale comparato'!K565</f>
        <v>0</v>
      </c>
      <c r="AL566" s="177">
        <f>+AH566-'CE_Ministeriale comparato'!L565</f>
        <v>0</v>
      </c>
    </row>
    <row r="567" spans="3:38" x14ac:dyDescent="0.25">
      <c r="C567" s="161">
        <v>0</v>
      </c>
      <c r="D567" s="20">
        <v>0</v>
      </c>
      <c r="E567" s="175">
        <f>+'CE-118'!C574</f>
        <v>0</v>
      </c>
      <c r="F567" s="175">
        <f>+'CE-118'!D574</f>
        <v>0</v>
      </c>
      <c r="G567" s="176">
        <f t="shared" si="16"/>
        <v>0</v>
      </c>
      <c r="H567" s="176">
        <f t="shared" si="17"/>
        <v>0</v>
      </c>
      <c r="S567" s="177">
        <f>+O567-'CE_Ministeriale comparato'!H565</f>
        <v>0</v>
      </c>
      <c r="T567" s="177">
        <f>+P567-'CE_Ministeriale comparato'!I565</f>
        <v>0</v>
      </c>
      <c r="U567" s="177">
        <f>+Q567-'CE_Ministeriale comparato'!J565</f>
        <v>0</v>
      </c>
      <c r="V567" s="177">
        <f>+R567-'CE_Ministeriale comparato'!K565</f>
        <v>0</v>
      </c>
      <c r="W567" s="177">
        <f>+S567-'CE_Ministeriale comparato'!L565</f>
        <v>0</v>
      </c>
      <c r="AH567" s="177">
        <f>+AD567-'CE_Ministeriale comparato'!H566</f>
        <v>0</v>
      </c>
      <c r="AI567" s="177">
        <f>+AE567-'CE_Ministeriale comparato'!I566</f>
        <v>0</v>
      </c>
      <c r="AJ567" s="177">
        <f>+AF567-'CE_Ministeriale comparato'!J566</f>
        <v>0</v>
      </c>
      <c r="AK567" s="177">
        <f>+AG567-'CE_Ministeriale comparato'!K566</f>
        <v>0</v>
      </c>
      <c r="AL567" s="177">
        <f>+AH567-'CE_Ministeriale comparato'!L566</f>
        <v>0</v>
      </c>
    </row>
    <row r="568" spans="3:38" x14ac:dyDescent="0.25">
      <c r="C568" s="161">
        <v>0</v>
      </c>
      <c r="D568" s="20">
        <v>0</v>
      </c>
      <c r="E568" s="175">
        <f>+'CE-118'!C575</f>
        <v>0</v>
      </c>
      <c r="F568" s="175">
        <f>+'CE-118'!D575</f>
        <v>0</v>
      </c>
      <c r="G568" s="176">
        <f t="shared" si="16"/>
        <v>0</v>
      </c>
      <c r="H568" s="176">
        <f t="shared" si="17"/>
        <v>0</v>
      </c>
      <c r="S568" s="177">
        <f>+O568-'CE_Ministeriale comparato'!H566</f>
        <v>0</v>
      </c>
      <c r="T568" s="177">
        <f>+P568-'CE_Ministeriale comparato'!I566</f>
        <v>0</v>
      </c>
      <c r="U568" s="177">
        <f>+Q568-'CE_Ministeriale comparato'!J566</f>
        <v>0</v>
      </c>
      <c r="V568" s="177">
        <f>+R568-'CE_Ministeriale comparato'!K566</f>
        <v>0</v>
      </c>
      <c r="W568" s="177">
        <f>+S568-'CE_Ministeriale comparato'!L566</f>
        <v>0</v>
      </c>
      <c r="AH568" s="177">
        <f>+AD568-'CE_Ministeriale comparato'!H567</f>
        <v>0</v>
      </c>
      <c r="AI568" s="177">
        <f>+AE568-'CE_Ministeriale comparato'!I567</f>
        <v>0</v>
      </c>
      <c r="AJ568" s="177">
        <f>+AF568-'CE_Ministeriale comparato'!J567</f>
        <v>0</v>
      </c>
      <c r="AK568" s="177">
        <f>+AG568-'CE_Ministeriale comparato'!K567</f>
        <v>0</v>
      </c>
      <c r="AL568" s="177">
        <f>+AH568-'CE_Ministeriale comparato'!L567</f>
        <v>0</v>
      </c>
    </row>
    <row r="569" spans="3:38" x14ac:dyDescent="0.25">
      <c r="C569" s="161">
        <v>0</v>
      </c>
      <c r="D569" s="20">
        <v>0</v>
      </c>
      <c r="E569" s="175">
        <f>+'CE-118'!C576</f>
        <v>0</v>
      </c>
      <c r="F569" s="175">
        <f>+'CE-118'!D576</f>
        <v>0</v>
      </c>
      <c r="G569" s="176">
        <f t="shared" si="16"/>
        <v>0</v>
      </c>
      <c r="H569" s="176">
        <f t="shared" si="17"/>
        <v>0</v>
      </c>
      <c r="S569" s="177">
        <f>+O569-'CE_Ministeriale comparato'!H567</f>
        <v>0</v>
      </c>
      <c r="T569" s="177">
        <f>+P569-'CE_Ministeriale comparato'!I567</f>
        <v>0</v>
      </c>
      <c r="U569" s="177">
        <f>+Q569-'CE_Ministeriale comparato'!J567</f>
        <v>0</v>
      </c>
      <c r="V569" s="177">
        <f>+R569-'CE_Ministeriale comparato'!K567</f>
        <v>0</v>
      </c>
      <c r="W569" s="177">
        <f>+S569-'CE_Ministeriale comparato'!L567</f>
        <v>0</v>
      </c>
      <c r="AH569" s="177">
        <f>+AD569-'CE_Ministeriale comparato'!H568</f>
        <v>0</v>
      </c>
      <c r="AI569" s="177">
        <f>+AE569-'CE_Ministeriale comparato'!I568</f>
        <v>0</v>
      </c>
      <c r="AJ569" s="177">
        <f>+AF569-'CE_Ministeriale comparato'!J568</f>
        <v>0</v>
      </c>
      <c r="AK569" s="177">
        <f>+AG569-'CE_Ministeriale comparato'!K568</f>
        <v>0</v>
      </c>
      <c r="AL569" s="177">
        <f>+AH569-'CE_Ministeriale comparato'!L568</f>
        <v>0</v>
      </c>
    </row>
    <row r="570" spans="3:38" x14ac:dyDescent="0.25">
      <c r="C570" s="161">
        <v>0</v>
      </c>
      <c r="D570" s="20">
        <v>0</v>
      </c>
      <c r="E570" s="175">
        <f>+'CE-118'!C577</f>
        <v>0</v>
      </c>
      <c r="F570" s="175">
        <f>+'CE-118'!D577</f>
        <v>0</v>
      </c>
      <c r="G570" s="176">
        <f t="shared" si="16"/>
        <v>0</v>
      </c>
      <c r="H570" s="176">
        <f t="shared" si="17"/>
        <v>0</v>
      </c>
      <c r="S570" s="177">
        <f>+O570-'CE_Ministeriale comparato'!H568</f>
        <v>0</v>
      </c>
      <c r="T570" s="177">
        <f>+P570-'CE_Ministeriale comparato'!I568</f>
        <v>0</v>
      </c>
      <c r="U570" s="177">
        <f>+Q570-'CE_Ministeriale comparato'!J568</f>
        <v>0</v>
      </c>
      <c r="V570" s="177">
        <f>+R570-'CE_Ministeriale comparato'!K568</f>
        <v>0</v>
      </c>
      <c r="W570" s="177">
        <f>+S570-'CE_Ministeriale comparato'!L568</f>
        <v>0</v>
      </c>
      <c r="AH570" s="177">
        <f>+AD570-'CE_Ministeriale comparato'!H569</f>
        <v>0</v>
      </c>
      <c r="AI570" s="177">
        <f>+AE570-'CE_Ministeriale comparato'!I569</f>
        <v>0</v>
      </c>
      <c r="AJ570" s="177">
        <f>+AF570-'CE_Ministeriale comparato'!J569</f>
        <v>0</v>
      </c>
      <c r="AK570" s="177">
        <f>+AG570-'CE_Ministeriale comparato'!K569</f>
        <v>0</v>
      </c>
      <c r="AL570" s="177">
        <f>+AH570-'CE_Ministeriale comparato'!L569</f>
        <v>0</v>
      </c>
    </row>
    <row r="571" spans="3:38" x14ac:dyDescent="0.25">
      <c r="C571" s="161">
        <v>0</v>
      </c>
      <c r="D571" s="20">
        <v>0</v>
      </c>
      <c r="E571" s="175">
        <f>+'CE-118'!C578</f>
        <v>0</v>
      </c>
      <c r="F571" s="175">
        <f>+'CE-118'!D578</f>
        <v>0</v>
      </c>
      <c r="G571" s="176">
        <f t="shared" si="16"/>
        <v>0</v>
      </c>
      <c r="H571" s="176">
        <f t="shared" si="17"/>
        <v>0</v>
      </c>
      <c r="S571" s="177">
        <f>+O571-'CE_Ministeriale comparato'!H569</f>
        <v>0</v>
      </c>
      <c r="T571" s="177">
        <f>+P571-'CE_Ministeriale comparato'!I569</f>
        <v>0</v>
      </c>
      <c r="U571" s="177">
        <f>+Q571-'CE_Ministeriale comparato'!J569</f>
        <v>0</v>
      </c>
      <c r="V571" s="177">
        <f>+R571-'CE_Ministeriale comparato'!K569</f>
        <v>0</v>
      </c>
      <c r="W571" s="177">
        <f>+S571-'CE_Ministeriale comparato'!L569</f>
        <v>0</v>
      </c>
      <c r="AH571" s="177">
        <f>+AD571-'CE_Ministeriale comparato'!H570</f>
        <v>0</v>
      </c>
      <c r="AI571" s="177">
        <f>+AE571-'CE_Ministeriale comparato'!I570</f>
        <v>0</v>
      </c>
      <c r="AJ571" s="177">
        <f>+AF571-'CE_Ministeriale comparato'!J570</f>
        <v>0</v>
      </c>
      <c r="AK571" s="177">
        <f>+AG571-'CE_Ministeriale comparato'!K570</f>
        <v>0</v>
      </c>
      <c r="AL571" s="177">
        <f>+AH571-'CE_Ministeriale comparato'!L570</f>
        <v>0</v>
      </c>
    </row>
    <row r="572" spans="3:38" x14ac:dyDescent="0.25">
      <c r="C572" s="161">
        <v>0</v>
      </c>
      <c r="D572" s="20">
        <v>0</v>
      </c>
      <c r="E572" s="175">
        <f>+'CE-118'!C579</f>
        <v>0</v>
      </c>
      <c r="F572" s="175">
        <f>+'CE-118'!D579</f>
        <v>0</v>
      </c>
      <c r="G572" s="176">
        <f t="shared" si="16"/>
        <v>0</v>
      </c>
      <c r="H572" s="176">
        <f t="shared" si="17"/>
        <v>0</v>
      </c>
      <c r="S572" s="177">
        <f>+O572-'CE_Ministeriale comparato'!H570</f>
        <v>0</v>
      </c>
      <c r="T572" s="177">
        <f>+P572-'CE_Ministeriale comparato'!I570</f>
        <v>0</v>
      </c>
      <c r="U572" s="177">
        <f>+Q572-'CE_Ministeriale comparato'!J570</f>
        <v>0</v>
      </c>
      <c r="V572" s="177">
        <f>+R572-'CE_Ministeriale comparato'!K570</f>
        <v>0</v>
      </c>
      <c r="W572" s="177">
        <f>+S572-'CE_Ministeriale comparato'!L570</f>
        <v>0</v>
      </c>
      <c r="AH572" s="177">
        <f>+AD572-'CE_Ministeriale comparato'!H571</f>
        <v>0</v>
      </c>
      <c r="AI572" s="177">
        <f>+AE572-'CE_Ministeriale comparato'!I571</f>
        <v>0</v>
      </c>
      <c r="AJ572" s="177">
        <f>+AF572-'CE_Ministeriale comparato'!J571</f>
        <v>0</v>
      </c>
      <c r="AK572" s="177">
        <f>+AG572-'CE_Ministeriale comparato'!K571</f>
        <v>0</v>
      </c>
      <c r="AL572" s="177">
        <f>+AH572-'CE_Ministeriale comparato'!L571</f>
        <v>0</v>
      </c>
    </row>
    <row r="573" spans="3:38" x14ac:dyDescent="0.25">
      <c r="C573" s="161">
        <v>0</v>
      </c>
      <c r="D573" s="20">
        <v>0</v>
      </c>
      <c r="E573" s="175">
        <f>+'CE-118'!C580</f>
        <v>0</v>
      </c>
      <c r="F573" s="175">
        <f>+'CE-118'!D580</f>
        <v>0</v>
      </c>
      <c r="G573" s="176">
        <f t="shared" si="16"/>
        <v>0</v>
      </c>
      <c r="H573" s="176">
        <f t="shared" si="17"/>
        <v>0</v>
      </c>
      <c r="S573" s="177">
        <f>+O573-'CE_Ministeriale comparato'!H571</f>
        <v>0</v>
      </c>
      <c r="T573" s="177">
        <f>+P573-'CE_Ministeriale comparato'!I571</f>
        <v>0</v>
      </c>
      <c r="U573" s="177">
        <f>+Q573-'CE_Ministeriale comparato'!J571</f>
        <v>0</v>
      </c>
      <c r="V573" s="177">
        <f>+R573-'CE_Ministeriale comparato'!K571</f>
        <v>0</v>
      </c>
      <c r="W573" s="177">
        <f>+S573-'CE_Ministeriale comparato'!L571</f>
        <v>0</v>
      </c>
      <c r="AH573" s="177">
        <f>+AD573-'CE_Ministeriale comparato'!H572</f>
        <v>0</v>
      </c>
      <c r="AI573" s="177">
        <f>+AE573-'CE_Ministeriale comparato'!I572</f>
        <v>0</v>
      </c>
      <c r="AJ573" s="177">
        <f>+AF573-'CE_Ministeriale comparato'!J572</f>
        <v>0</v>
      </c>
      <c r="AK573" s="177">
        <f>+AG573-'CE_Ministeriale comparato'!K572</f>
        <v>0</v>
      </c>
      <c r="AL573" s="177">
        <f>+AH573-'CE_Ministeriale comparato'!L572</f>
        <v>0</v>
      </c>
    </row>
    <row r="574" spans="3:38" x14ac:dyDescent="0.25">
      <c r="C574" s="161">
        <v>299433.14</v>
      </c>
      <c r="D574" s="20">
        <v>547864.15</v>
      </c>
      <c r="E574" s="175">
        <f>+'CE-118'!C581</f>
        <v>299433.14</v>
      </c>
      <c r="F574" s="175">
        <f>+'CE-118'!D581</f>
        <v>547864.15</v>
      </c>
      <c r="G574" s="176">
        <f t="shared" si="16"/>
        <v>0</v>
      </c>
      <c r="H574" s="176">
        <f t="shared" si="17"/>
        <v>0</v>
      </c>
      <c r="S574" s="177">
        <f>+O574-'CE_Ministeriale comparato'!H572</f>
        <v>0</v>
      </c>
      <c r="T574" s="177">
        <f>+P574-'CE_Ministeriale comparato'!I572</f>
        <v>0</v>
      </c>
      <c r="U574" s="177">
        <f>+Q574-'CE_Ministeriale comparato'!J572</f>
        <v>0</v>
      </c>
      <c r="V574" s="177">
        <f>+R574-'CE_Ministeriale comparato'!K572</f>
        <v>0</v>
      </c>
      <c r="W574" s="177">
        <f>+S574-'CE_Ministeriale comparato'!L572</f>
        <v>0</v>
      </c>
      <c r="AH574" s="177">
        <f>+AD574-'CE_Ministeriale comparato'!H573</f>
        <v>0</v>
      </c>
      <c r="AI574" s="177">
        <f>+AE574-'CE_Ministeriale comparato'!I573</f>
        <v>0</v>
      </c>
      <c r="AJ574" s="177">
        <f>+AF574-'CE_Ministeriale comparato'!J573</f>
        <v>0</v>
      </c>
      <c r="AK574" s="177">
        <f>+AG574-'CE_Ministeriale comparato'!K573</f>
        <v>0</v>
      </c>
      <c r="AL574" s="177">
        <f>+AH574-'CE_Ministeriale comparato'!L573</f>
        <v>0</v>
      </c>
    </row>
    <row r="575" spans="3:38" x14ac:dyDescent="0.25">
      <c r="C575" s="161">
        <v>7723163.5899999999</v>
      </c>
      <c r="D575" s="20">
        <v>3049558.8199999994</v>
      </c>
      <c r="E575" s="175">
        <f>+'CE-118'!C582</f>
        <v>7723163.5899999999</v>
      </c>
      <c r="F575" s="175">
        <f>+'CE-118'!D582</f>
        <v>3049558.8199999994</v>
      </c>
      <c r="G575" s="176">
        <f t="shared" si="16"/>
        <v>0</v>
      </c>
      <c r="H575" s="176">
        <f t="shared" si="17"/>
        <v>0</v>
      </c>
      <c r="S575" s="177">
        <f>+O575-'CE_Ministeriale comparato'!H573</f>
        <v>0</v>
      </c>
      <c r="T575" s="177">
        <f>+P575-'CE_Ministeriale comparato'!I573</f>
        <v>0</v>
      </c>
      <c r="U575" s="177">
        <f>+Q575-'CE_Ministeriale comparato'!J573</f>
        <v>0</v>
      </c>
      <c r="V575" s="177">
        <f>+R575-'CE_Ministeriale comparato'!K573</f>
        <v>0</v>
      </c>
      <c r="W575" s="177">
        <f>+S575-'CE_Ministeriale comparato'!L573</f>
        <v>0</v>
      </c>
      <c r="AH575" s="177">
        <f>+AD575-'CE_Ministeriale comparato'!H574</f>
        <v>0</v>
      </c>
      <c r="AI575" s="177">
        <f>+AE575-'CE_Ministeriale comparato'!I574</f>
        <v>0</v>
      </c>
      <c r="AJ575" s="177">
        <f>+AF575-'CE_Ministeriale comparato'!J574</f>
        <v>0</v>
      </c>
      <c r="AK575" s="177">
        <f>+AG575-'CE_Ministeriale comparato'!K574</f>
        <v>0</v>
      </c>
      <c r="AL575" s="177">
        <f>+AH575-'CE_Ministeriale comparato'!L574</f>
        <v>0</v>
      </c>
    </row>
    <row r="576" spans="3:38" x14ac:dyDescent="0.25">
      <c r="C576" s="161">
        <v>49338.32</v>
      </c>
      <c r="D576" s="20">
        <v>36584.879999999997</v>
      </c>
      <c r="E576" s="175">
        <f>+'CE-118'!C583</f>
        <v>49338.32</v>
      </c>
      <c r="F576" s="175">
        <f>+'CE-118'!D583</f>
        <v>36584.879999999997</v>
      </c>
      <c r="G576" s="176">
        <f t="shared" si="16"/>
        <v>0</v>
      </c>
      <c r="H576" s="176">
        <f t="shared" si="17"/>
        <v>0</v>
      </c>
      <c r="S576" s="177">
        <f>+O576-'CE_Ministeriale comparato'!H574</f>
        <v>0</v>
      </c>
      <c r="T576" s="177">
        <f>+P576-'CE_Ministeriale comparato'!I574</f>
        <v>0</v>
      </c>
      <c r="U576" s="177">
        <f>+Q576-'CE_Ministeriale comparato'!J574</f>
        <v>0</v>
      </c>
      <c r="V576" s="177">
        <f>+R576-'CE_Ministeriale comparato'!K574</f>
        <v>0</v>
      </c>
      <c r="W576" s="177">
        <f>+S576-'CE_Ministeriale comparato'!L574</f>
        <v>0</v>
      </c>
      <c r="AH576" s="177">
        <f>+AD576-'CE_Ministeriale comparato'!H575</f>
        <v>0</v>
      </c>
      <c r="AI576" s="177">
        <f>+AE576-'CE_Ministeriale comparato'!I575</f>
        <v>0</v>
      </c>
      <c r="AJ576" s="177">
        <f>+AF576-'CE_Ministeriale comparato'!J575</f>
        <v>0</v>
      </c>
      <c r="AK576" s="177">
        <f>+AG576-'CE_Ministeriale comparato'!K575</f>
        <v>0</v>
      </c>
      <c r="AL576" s="177">
        <f>+AH576-'CE_Ministeriale comparato'!L575</f>
        <v>0</v>
      </c>
    </row>
    <row r="577" spans="3:38" x14ac:dyDescent="0.25">
      <c r="C577" s="161">
        <v>7673825.2699999996</v>
      </c>
      <c r="D577" s="20">
        <v>3012973.9399999995</v>
      </c>
      <c r="E577" s="175">
        <f>+'CE-118'!C584</f>
        <v>7673825.2699999996</v>
      </c>
      <c r="F577" s="175">
        <f>+'CE-118'!D584</f>
        <v>3012973.9399999995</v>
      </c>
      <c r="G577" s="176">
        <f t="shared" si="16"/>
        <v>0</v>
      </c>
      <c r="H577" s="176">
        <f t="shared" si="17"/>
        <v>0</v>
      </c>
      <c r="S577" s="177">
        <f>+O577-'CE_Ministeriale comparato'!H575</f>
        <v>0</v>
      </c>
      <c r="T577" s="177">
        <f>+P577-'CE_Ministeriale comparato'!I575</f>
        <v>0</v>
      </c>
      <c r="U577" s="177">
        <f>+Q577-'CE_Ministeriale comparato'!J575</f>
        <v>0</v>
      </c>
      <c r="V577" s="177">
        <f>+R577-'CE_Ministeriale comparato'!K575</f>
        <v>0</v>
      </c>
      <c r="W577" s="177">
        <f>+S577-'CE_Ministeriale comparato'!L575</f>
        <v>0</v>
      </c>
      <c r="AH577" s="177">
        <f>+AD577-'CE_Ministeriale comparato'!H576</f>
        <v>0</v>
      </c>
      <c r="AI577" s="177">
        <f>+AE577-'CE_Ministeriale comparato'!I576</f>
        <v>0</v>
      </c>
      <c r="AJ577" s="177">
        <f>+AF577-'CE_Ministeriale comparato'!J576</f>
        <v>0</v>
      </c>
      <c r="AK577" s="177">
        <f>+AG577-'CE_Ministeriale comparato'!K576</f>
        <v>0</v>
      </c>
      <c r="AL577" s="177">
        <f>+AH577-'CE_Ministeriale comparato'!L576</f>
        <v>0</v>
      </c>
    </row>
    <row r="578" spans="3:38" x14ac:dyDescent="0.25">
      <c r="C578" s="161">
        <v>82012.92</v>
      </c>
      <c r="D578" s="20">
        <v>17427.59</v>
      </c>
      <c r="E578" s="175">
        <f>+'CE-118'!C585</f>
        <v>82012.92</v>
      </c>
      <c r="F578" s="175">
        <f>+'CE-118'!D585</f>
        <v>17427.59</v>
      </c>
      <c r="G578" s="176">
        <f t="shared" si="16"/>
        <v>0</v>
      </c>
      <c r="H578" s="176">
        <f t="shared" si="17"/>
        <v>0</v>
      </c>
      <c r="S578" s="177">
        <f>+O578-'CE_Ministeriale comparato'!H576</f>
        <v>0</v>
      </c>
      <c r="T578" s="177">
        <f>+P578-'CE_Ministeriale comparato'!I576</f>
        <v>0</v>
      </c>
      <c r="U578" s="177">
        <f>+Q578-'CE_Ministeriale comparato'!J576</f>
        <v>0</v>
      </c>
      <c r="V578" s="177">
        <f>+R578-'CE_Ministeriale comparato'!K576</f>
        <v>0</v>
      </c>
      <c r="W578" s="177">
        <f>+S578-'CE_Ministeriale comparato'!L576</f>
        <v>0</v>
      </c>
      <c r="AH578" s="177">
        <f>+AD578-'CE_Ministeriale comparato'!H577</f>
        <v>0</v>
      </c>
      <c r="AI578" s="177">
        <f>+AE578-'CE_Ministeriale comparato'!I577</f>
        <v>0</v>
      </c>
      <c r="AJ578" s="177">
        <f>+AF578-'CE_Ministeriale comparato'!J577</f>
        <v>0</v>
      </c>
      <c r="AK578" s="177">
        <f>+AG578-'CE_Ministeriale comparato'!K577</f>
        <v>0</v>
      </c>
      <c r="AL578" s="177">
        <f>+AH578-'CE_Ministeriale comparato'!L577</f>
        <v>0</v>
      </c>
    </row>
    <row r="579" spans="3:38" x14ac:dyDescent="0.25">
      <c r="C579" s="161">
        <v>376196.89</v>
      </c>
      <c r="D579" s="20">
        <v>259660.96</v>
      </c>
      <c r="E579" s="175">
        <f>+'CE-118'!C586</f>
        <v>376196.89</v>
      </c>
      <c r="F579" s="175">
        <f>+'CE-118'!D586</f>
        <v>259660.96</v>
      </c>
      <c r="G579" s="176">
        <f t="shared" si="16"/>
        <v>0</v>
      </c>
      <c r="H579" s="176">
        <f t="shared" si="17"/>
        <v>0</v>
      </c>
      <c r="S579" s="177">
        <f>+O579-'CE_Ministeriale comparato'!H577</f>
        <v>0</v>
      </c>
      <c r="T579" s="177">
        <f>+P579-'CE_Ministeriale comparato'!I577</f>
        <v>0</v>
      </c>
      <c r="U579" s="177">
        <f>+Q579-'CE_Ministeriale comparato'!J577</f>
        <v>0</v>
      </c>
      <c r="V579" s="177">
        <f>+R579-'CE_Ministeriale comparato'!K577</f>
        <v>0</v>
      </c>
      <c r="W579" s="177">
        <f>+S579-'CE_Ministeriale comparato'!L577</f>
        <v>0</v>
      </c>
      <c r="AH579" s="177">
        <f>+AD579-'CE_Ministeriale comparato'!H578</f>
        <v>0</v>
      </c>
      <c r="AI579" s="177">
        <f>+AE579-'CE_Ministeriale comparato'!I578</f>
        <v>0</v>
      </c>
      <c r="AJ579" s="177">
        <f>+AF579-'CE_Ministeriale comparato'!J578</f>
        <v>0</v>
      </c>
      <c r="AK579" s="177">
        <f>+AG579-'CE_Ministeriale comparato'!K578</f>
        <v>0</v>
      </c>
      <c r="AL579" s="177">
        <f>+AH579-'CE_Ministeriale comparato'!L578</f>
        <v>0</v>
      </c>
    </row>
    <row r="580" spans="3:38" x14ac:dyDescent="0.25">
      <c r="C580" s="161">
        <v>7124456.1600000011</v>
      </c>
      <c r="D580" s="20">
        <v>2153239.3199999998</v>
      </c>
      <c r="E580" s="175">
        <f>+'CE-118'!C587</f>
        <v>7124456.1600000011</v>
      </c>
      <c r="F580" s="175">
        <f>+'CE-118'!D587</f>
        <v>2153239.3199999998</v>
      </c>
      <c r="G580" s="176">
        <f t="shared" ref="G580:G616" si="18">+E580-C580</f>
        <v>0</v>
      </c>
      <c r="H580" s="176">
        <f t="shared" ref="H580:H616" si="19">+F580-D580</f>
        <v>0</v>
      </c>
      <c r="S580" s="177">
        <f>+O580-'CE_Ministeriale comparato'!H578</f>
        <v>0</v>
      </c>
      <c r="T580" s="177">
        <f>+P580-'CE_Ministeriale comparato'!I578</f>
        <v>0</v>
      </c>
      <c r="U580" s="177">
        <f>+Q580-'CE_Ministeriale comparato'!J578</f>
        <v>0</v>
      </c>
      <c r="V580" s="177">
        <f>+R580-'CE_Ministeriale comparato'!K578</f>
        <v>0</v>
      </c>
      <c r="W580" s="177">
        <f>+S580-'CE_Ministeriale comparato'!L578</f>
        <v>0</v>
      </c>
      <c r="AH580" s="177">
        <f>+AD580-'CE_Ministeriale comparato'!H579</f>
        <v>0</v>
      </c>
      <c r="AI580" s="177">
        <f>+AE580-'CE_Ministeriale comparato'!I579</f>
        <v>0</v>
      </c>
      <c r="AJ580" s="177">
        <f>+AF580-'CE_Ministeriale comparato'!J579</f>
        <v>0</v>
      </c>
      <c r="AK580" s="177">
        <f>+AG580-'CE_Ministeriale comparato'!K579</f>
        <v>0</v>
      </c>
      <c r="AL580" s="177">
        <f>+AH580-'CE_Ministeriale comparato'!L579</f>
        <v>0</v>
      </c>
    </row>
    <row r="581" spans="3:38" x14ac:dyDescent="0.25">
      <c r="C581" s="161">
        <v>185271.21000000005</v>
      </c>
      <c r="D581" s="20">
        <v>256633.64999999997</v>
      </c>
      <c r="E581" s="175">
        <f>+'CE-118'!C588</f>
        <v>185271.21000000005</v>
      </c>
      <c r="F581" s="175">
        <f>+'CE-118'!D588</f>
        <v>256633.64999999997</v>
      </c>
      <c r="G581" s="176">
        <f t="shared" si="18"/>
        <v>0</v>
      </c>
      <c r="H581" s="176">
        <f t="shared" si="19"/>
        <v>0</v>
      </c>
      <c r="S581" s="177">
        <f>+O581-'CE_Ministeriale comparato'!H579</f>
        <v>0</v>
      </c>
      <c r="T581" s="177">
        <f>+P581-'CE_Ministeriale comparato'!I579</f>
        <v>0</v>
      </c>
      <c r="U581" s="177">
        <f>+Q581-'CE_Ministeriale comparato'!J579</f>
        <v>0</v>
      </c>
      <c r="V581" s="177">
        <f>+R581-'CE_Ministeriale comparato'!K579</f>
        <v>0</v>
      </c>
      <c r="W581" s="177">
        <f>+S581-'CE_Ministeriale comparato'!L579</f>
        <v>0</v>
      </c>
      <c r="AH581" s="177">
        <f>+AD581-'CE_Ministeriale comparato'!H580</f>
        <v>0</v>
      </c>
      <c r="AI581" s="177">
        <f>+AE581-'CE_Ministeriale comparato'!I580</f>
        <v>0</v>
      </c>
      <c r="AJ581" s="177">
        <f>+AF581-'CE_Ministeriale comparato'!J580</f>
        <v>0</v>
      </c>
      <c r="AK581" s="177">
        <f>+AG581-'CE_Ministeriale comparato'!K580</f>
        <v>0</v>
      </c>
      <c r="AL581" s="177">
        <f>+AH581-'CE_Ministeriale comparato'!L580</f>
        <v>0</v>
      </c>
    </row>
    <row r="582" spans="3:38" x14ac:dyDescent="0.25">
      <c r="C582" s="161">
        <v>0</v>
      </c>
      <c r="D582" s="20">
        <v>0</v>
      </c>
      <c r="E582" s="175">
        <f>+'CE-118'!C589</f>
        <v>0</v>
      </c>
      <c r="F582" s="175">
        <f>+'CE-118'!D589</f>
        <v>0</v>
      </c>
      <c r="G582" s="176">
        <f t="shared" si="18"/>
        <v>0</v>
      </c>
      <c r="H582" s="176">
        <f t="shared" si="19"/>
        <v>0</v>
      </c>
      <c r="S582" s="177">
        <f>+O582-'CE_Ministeriale comparato'!H580</f>
        <v>0</v>
      </c>
      <c r="T582" s="177">
        <f>+P582-'CE_Ministeriale comparato'!I580</f>
        <v>0</v>
      </c>
      <c r="U582" s="177">
        <f>+Q582-'CE_Ministeriale comparato'!J580</f>
        <v>0</v>
      </c>
      <c r="V582" s="177">
        <f>+R582-'CE_Ministeriale comparato'!K580</f>
        <v>0</v>
      </c>
      <c r="W582" s="177">
        <f>+S582-'CE_Ministeriale comparato'!L580</f>
        <v>0</v>
      </c>
      <c r="AH582" s="177">
        <f>+AD582-'CE_Ministeriale comparato'!H581</f>
        <v>0</v>
      </c>
      <c r="AI582" s="177">
        <f>+AE582-'CE_Ministeriale comparato'!I581</f>
        <v>0</v>
      </c>
      <c r="AJ582" s="177">
        <f>+AF582-'CE_Ministeriale comparato'!J581</f>
        <v>0</v>
      </c>
      <c r="AK582" s="177">
        <f>+AG582-'CE_Ministeriale comparato'!K581</f>
        <v>0</v>
      </c>
      <c r="AL582" s="177">
        <f>+AH582-'CE_Ministeriale comparato'!L581</f>
        <v>0</v>
      </c>
    </row>
    <row r="583" spans="3:38" x14ac:dyDescent="0.25">
      <c r="C583" s="161">
        <v>185271.21000000005</v>
      </c>
      <c r="D583" s="20">
        <v>256633.64999999997</v>
      </c>
      <c r="E583" s="175">
        <f>+'CE-118'!C590</f>
        <v>185271.21000000005</v>
      </c>
      <c r="F583" s="175">
        <f>+'CE-118'!D590</f>
        <v>256633.64999999997</v>
      </c>
      <c r="G583" s="176">
        <f t="shared" si="18"/>
        <v>0</v>
      </c>
      <c r="H583" s="176">
        <f t="shared" si="19"/>
        <v>0</v>
      </c>
      <c r="S583" s="177">
        <f>+O583-'CE_Ministeriale comparato'!H581</f>
        <v>0</v>
      </c>
      <c r="T583" s="177">
        <f>+P583-'CE_Ministeriale comparato'!I581</f>
        <v>0</v>
      </c>
      <c r="U583" s="177">
        <f>+Q583-'CE_Ministeriale comparato'!J581</f>
        <v>0</v>
      </c>
      <c r="V583" s="177">
        <f>+R583-'CE_Ministeriale comparato'!K581</f>
        <v>0</v>
      </c>
      <c r="W583" s="177">
        <f>+S583-'CE_Ministeriale comparato'!L581</f>
        <v>0</v>
      </c>
      <c r="AH583" s="177">
        <f>+AD583-'CE_Ministeriale comparato'!H582</f>
        <v>0</v>
      </c>
      <c r="AI583" s="177">
        <f>+AE583-'CE_Ministeriale comparato'!I582</f>
        <v>0</v>
      </c>
      <c r="AJ583" s="177">
        <f>+AF583-'CE_Ministeriale comparato'!J582</f>
        <v>0</v>
      </c>
      <c r="AK583" s="177">
        <f>+AG583-'CE_Ministeriale comparato'!K582</f>
        <v>0</v>
      </c>
      <c r="AL583" s="177">
        <f>+AH583-'CE_Ministeriale comparato'!L582</f>
        <v>0</v>
      </c>
    </row>
    <row r="584" spans="3:38" x14ac:dyDescent="0.25">
      <c r="C584" s="161">
        <v>6939184.9500000011</v>
      </c>
      <c r="D584" s="20">
        <v>1896605.67</v>
      </c>
      <c r="E584" s="175">
        <f>+'CE-118'!C591</f>
        <v>6939184.9500000011</v>
      </c>
      <c r="F584" s="175">
        <f>+'CE-118'!D591</f>
        <v>1896605.67</v>
      </c>
      <c r="G584" s="176">
        <f t="shared" si="18"/>
        <v>0</v>
      </c>
      <c r="H584" s="176">
        <f t="shared" si="19"/>
        <v>0</v>
      </c>
      <c r="S584" s="177">
        <f>+O584-'CE_Ministeriale comparato'!H582</f>
        <v>0</v>
      </c>
      <c r="T584" s="177">
        <f>+P584-'CE_Ministeriale comparato'!I582</f>
        <v>0</v>
      </c>
      <c r="U584" s="177">
        <f>+Q584-'CE_Ministeriale comparato'!J582</f>
        <v>0</v>
      </c>
      <c r="V584" s="177">
        <f>+R584-'CE_Ministeriale comparato'!K582</f>
        <v>0</v>
      </c>
      <c r="W584" s="177">
        <f>+S584-'CE_Ministeriale comparato'!L582</f>
        <v>0</v>
      </c>
      <c r="AH584" s="177">
        <f>+AD584-'CE_Ministeriale comparato'!H583</f>
        <v>0</v>
      </c>
      <c r="AI584" s="177">
        <f>+AE584-'CE_Ministeriale comparato'!I583</f>
        <v>0</v>
      </c>
      <c r="AJ584" s="177">
        <f>+AF584-'CE_Ministeriale comparato'!J583</f>
        <v>0</v>
      </c>
      <c r="AK584" s="177">
        <f>+AG584-'CE_Ministeriale comparato'!K583</f>
        <v>0</v>
      </c>
      <c r="AL584" s="177">
        <f>+AH584-'CE_Ministeriale comparato'!L583</f>
        <v>0</v>
      </c>
    </row>
    <row r="585" spans="3:38" x14ac:dyDescent="0.25">
      <c r="C585" s="161">
        <v>0</v>
      </c>
      <c r="D585" s="20">
        <v>0</v>
      </c>
      <c r="E585" s="175">
        <f>+'CE-118'!C592</f>
        <v>0</v>
      </c>
      <c r="F585" s="175">
        <f>+'CE-118'!D592</f>
        <v>0</v>
      </c>
      <c r="G585" s="176">
        <f t="shared" si="18"/>
        <v>0</v>
      </c>
      <c r="H585" s="176">
        <f t="shared" si="19"/>
        <v>0</v>
      </c>
      <c r="S585" s="177">
        <f>+O585-'CE_Ministeriale comparato'!H583</f>
        <v>0</v>
      </c>
      <c r="T585" s="177">
        <f>+P585-'CE_Ministeriale comparato'!I583</f>
        <v>0</v>
      </c>
      <c r="U585" s="177">
        <f>+Q585-'CE_Ministeriale comparato'!J583</f>
        <v>0</v>
      </c>
      <c r="V585" s="177">
        <f>+R585-'CE_Ministeriale comparato'!K583</f>
        <v>0</v>
      </c>
      <c r="W585" s="177">
        <f>+S585-'CE_Ministeriale comparato'!L583</f>
        <v>0</v>
      </c>
      <c r="AH585" s="177">
        <f>+AD585-'CE_Ministeriale comparato'!H584</f>
        <v>0</v>
      </c>
      <c r="AI585" s="177">
        <f>+AE585-'CE_Ministeriale comparato'!I584</f>
        <v>0</v>
      </c>
      <c r="AJ585" s="177">
        <f>+AF585-'CE_Ministeriale comparato'!J584</f>
        <v>0</v>
      </c>
      <c r="AK585" s="177">
        <f>+AG585-'CE_Ministeriale comparato'!K584</f>
        <v>0</v>
      </c>
      <c r="AL585" s="177">
        <f>+AH585-'CE_Ministeriale comparato'!L584</f>
        <v>0</v>
      </c>
    </row>
    <row r="586" spans="3:38" x14ac:dyDescent="0.25">
      <c r="C586" s="161">
        <v>2490330.75</v>
      </c>
      <c r="D586" s="20">
        <v>15146.22</v>
      </c>
      <c r="E586" s="175">
        <f>+'CE-118'!C593</f>
        <v>2490330.75</v>
      </c>
      <c r="F586" s="175">
        <f>+'CE-118'!D593</f>
        <v>15146.22</v>
      </c>
      <c r="G586" s="176">
        <f t="shared" si="18"/>
        <v>0</v>
      </c>
      <c r="H586" s="176">
        <f t="shared" si="19"/>
        <v>0</v>
      </c>
      <c r="S586" s="177">
        <f>+O586-'CE_Ministeriale comparato'!H584</f>
        <v>0</v>
      </c>
      <c r="T586" s="177">
        <f>+P586-'CE_Ministeriale comparato'!I584</f>
        <v>0</v>
      </c>
      <c r="U586" s="177">
        <f>+Q586-'CE_Ministeriale comparato'!J584</f>
        <v>0</v>
      </c>
      <c r="V586" s="177">
        <f>+R586-'CE_Ministeriale comparato'!K584</f>
        <v>0</v>
      </c>
      <c r="W586" s="177">
        <f>+S586-'CE_Ministeriale comparato'!L584</f>
        <v>0</v>
      </c>
      <c r="AH586" s="177">
        <f>+AD586-'CE_Ministeriale comparato'!H585</f>
        <v>0</v>
      </c>
      <c r="AI586" s="177">
        <f>+AE586-'CE_Ministeriale comparato'!I585</f>
        <v>0</v>
      </c>
      <c r="AJ586" s="177">
        <f>+AF586-'CE_Ministeriale comparato'!J585</f>
        <v>0</v>
      </c>
      <c r="AK586" s="177">
        <f>+AG586-'CE_Ministeriale comparato'!K585</f>
        <v>0</v>
      </c>
      <c r="AL586" s="177">
        <f>+AH586-'CE_Ministeriale comparato'!L585</f>
        <v>0</v>
      </c>
    </row>
    <row r="587" spans="3:38" x14ac:dyDescent="0.25">
      <c r="C587" s="161">
        <v>1126020.6000000001</v>
      </c>
      <c r="D587" s="20">
        <v>1851.32</v>
      </c>
      <c r="E587" s="175">
        <f>+'CE-118'!C594</f>
        <v>1126020.6000000001</v>
      </c>
      <c r="F587" s="175">
        <f>+'CE-118'!D594</f>
        <v>1851.32</v>
      </c>
      <c r="G587" s="176">
        <f t="shared" si="18"/>
        <v>0</v>
      </c>
      <c r="H587" s="176">
        <f t="shared" si="19"/>
        <v>0</v>
      </c>
      <c r="S587" s="177">
        <f>+O587-'CE_Ministeriale comparato'!H585</f>
        <v>0</v>
      </c>
      <c r="T587" s="177">
        <f>+P587-'CE_Ministeriale comparato'!I585</f>
        <v>0</v>
      </c>
      <c r="U587" s="177">
        <f>+Q587-'CE_Ministeriale comparato'!J585</f>
        <v>0</v>
      </c>
      <c r="V587" s="177">
        <f>+R587-'CE_Ministeriale comparato'!K585</f>
        <v>0</v>
      </c>
      <c r="W587" s="177">
        <f>+S587-'CE_Ministeriale comparato'!L585</f>
        <v>0</v>
      </c>
      <c r="AH587" s="177">
        <f>+AD587-'CE_Ministeriale comparato'!H586</f>
        <v>0</v>
      </c>
      <c r="AI587" s="177">
        <f>+AE587-'CE_Ministeriale comparato'!I586</f>
        <v>0</v>
      </c>
      <c r="AJ587" s="177">
        <f>+AF587-'CE_Ministeriale comparato'!J586</f>
        <v>0</v>
      </c>
      <c r="AK587" s="177">
        <f>+AG587-'CE_Ministeriale comparato'!K586</f>
        <v>0</v>
      </c>
      <c r="AL587" s="177">
        <f>+AH587-'CE_Ministeriale comparato'!L586</f>
        <v>0</v>
      </c>
    </row>
    <row r="588" spans="3:38" x14ac:dyDescent="0.25">
      <c r="C588" s="161">
        <v>20087.61</v>
      </c>
      <c r="D588" s="20">
        <v>0</v>
      </c>
      <c r="E588" s="175">
        <f>+'CE-118'!C595</f>
        <v>20087.61</v>
      </c>
      <c r="F588" s="175">
        <f>+'CE-118'!D595</f>
        <v>0</v>
      </c>
      <c r="G588" s="176">
        <f t="shared" si="18"/>
        <v>0</v>
      </c>
      <c r="H588" s="176">
        <f t="shared" si="19"/>
        <v>0</v>
      </c>
      <c r="S588" s="177">
        <f>+O588-'CE_Ministeriale comparato'!H586</f>
        <v>0</v>
      </c>
      <c r="T588" s="177">
        <f>+P588-'CE_Ministeriale comparato'!I586</f>
        <v>0</v>
      </c>
      <c r="U588" s="177">
        <f>+Q588-'CE_Ministeriale comparato'!J586</f>
        <v>0</v>
      </c>
      <c r="V588" s="177">
        <f>+R588-'CE_Ministeriale comparato'!K586</f>
        <v>0</v>
      </c>
      <c r="W588" s="177">
        <f>+S588-'CE_Ministeriale comparato'!L586</f>
        <v>0</v>
      </c>
      <c r="AH588" s="177">
        <f>+AD588-'CE_Ministeriale comparato'!H587</f>
        <v>0</v>
      </c>
      <c r="AI588" s="177">
        <f>+AE588-'CE_Ministeriale comparato'!I587</f>
        <v>0</v>
      </c>
      <c r="AJ588" s="177">
        <f>+AF588-'CE_Ministeriale comparato'!J587</f>
        <v>0</v>
      </c>
      <c r="AK588" s="177">
        <f>+AG588-'CE_Ministeriale comparato'!K587</f>
        <v>0</v>
      </c>
      <c r="AL588" s="177">
        <f>+AH588-'CE_Ministeriale comparato'!L587</f>
        <v>0</v>
      </c>
    </row>
    <row r="589" spans="3:38" x14ac:dyDescent="0.25">
      <c r="C589" s="161">
        <v>1344222.54</v>
      </c>
      <c r="D589" s="20">
        <v>13294.9</v>
      </c>
      <c r="E589" s="175">
        <f>+'CE-118'!C596</f>
        <v>1344222.54</v>
      </c>
      <c r="F589" s="175">
        <f>+'CE-118'!D596</f>
        <v>13294.9</v>
      </c>
      <c r="G589" s="176">
        <f t="shared" si="18"/>
        <v>0</v>
      </c>
      <c r="H589" s="176">
        <f t="shared" si="19"/>
        <v>0</v>
      </c>
      <c r="S589" s="177">
        <f>+O589-'CE_Ministeriale comparato'!H587</f>
        <v>0</v>
      </c>
      <c r="T589" s="177">
        <f>+P589-'CE_Ministeriale comparato'!I587</f>
        <v>0</v>
      </c>
      <c r="U589" s="177">
        <f>+Q589-'CE_Ministeriale comparato'!J587</f>
        <v>0</v>
      </c>
      <c r="V589" s="177">
        <f>+R589-'CE_Ministeriale comparato'!K587</f>
        <v>0</v>
      </c>
      <c r="W589" s="177">
        <f>+S589-'CE_Ministeriale comparato'!L587</f>
        <v>0</v>
      </c>
      <c r="AH589" s="177">
        <f>+AD589-'CE_Ministeriale comparato'!H588</f>
        <v>0</v>
      </c>
      <c r="AI589" s="177">
        <f>+AE589-'CE_Ministeriale comparato'!I588</f>
        <v>0</v>
      </c>
      <c r="AJ589" s="177">
        <f>+AF589-'CE_Ministeriale comparato'!J588</f>
        <v>0</v>
      </c>
      <c r="AK589" s="177">
        <f>+AG589-'CE_Ministeriale comparato'!K588</f>
        <v>0</v>
      </c>
      <c r="AL589" s="177">
        <f>+AH589-'CE_Ministeriale comparato'!L588</f>
        <v>0</v>
      </c>
    </row>
    <row r="590" spans="3:38" x14ac:dyDescent="0.25">
      <c r="C590" s="161">
        <v>0</v>
      </c>
      <c r="D590" s="20">
        <v>2395.77</v>
      </c>
      <c r="E590" s="175">
        <f>+'CE-118'!C597</f>
        <v>0</v>
      </c>
      <c r="F590" s="175">
        <f>+'CE-118'!D597</f>
        <v>2395.77</v>
      </c>
      <c r="G590" s="176">
        <f t="shared" si="18"/>
        <v>0</v>
      </c>
      <c r="H590" s="176">
        <f t="shared" si="19"/>
        <v>0</v>
      </c>
      <c r="S590" s="177">
        <f>+O590-'CE_Ministeriale comparato'!H588</f>
        <v>0</v>
      </c>
      <c r="T590" s="177">
        <f>+P590-'CE_Ministeriale comparato'!I588</f>
        <v>0</v>
      </c>
      <c r="U590" s="177">
        <f>+Q590-'CE_Ministeriale comparato'!J588</f>
        <v>0</v>
      </c>
      <c r="V590" s="177">
        <f>+R590-'CE_Ministeriale comparato'!K588</f>
        <v>0</v>
      </c>
      <c r="W590" s="177">
        <f>+S590-'CE_Ministeriale comparato'!L588</f>
        <v>0</v>
      </c>
      <c r="AH590" s="177">
        <f>+AD590-'CE_Ministeriale comparato'!H589</f>
        <v>0</v>
      </c>
      <c r="AI590" s="177">
        <f>+AE590-'CE_Ministeriale comparato'!I589</f>
        <v>0</v>
      </c>
      <c r="AJ590" s="177">
        <f>+AF590-'CE_Ministeriale comparato'!J589</f>
        <v>0</v>
      </c>
      <c r="AK590" s="177">
        <f>+AG590-'CE_Ministeriale comparato'!K589</f>
        <v>0</v>
      </c>
      <c r="AL590" s="177">
        <f>+AH590-'CE_Ministeriale comparato'!L589</f>
        <v>0</v>
      </c>
    </row>
    <row r="591" spans="3:38" x14ac:dyDescent="0.25">
      <c r="C591" s="161">
        <v>0</v>
      </c>
      <c r="D591" s="20">
        <v>0</v>
      </c>
      <c r="E591" s="175">
        <f>+'CE-118'!C598</f>
        <v>0</v>
      </c>
      <c r="F591" s="175">
        <f>+'CE-118'!D598</f>
        <v>0</v>
      </c>
      <c r="G591" s="176">
        <f t="shared" si="18"/>
        <v>0</v>
      </c>
      <c r="H591" s="176">
        <f t="shared" si="19"/>
        <v>0</v>
      </c>
      <c r="S591" s="177">
        <f>+O591-'CE_Ministeriale comparato'!H589</f>
        <v>0</v>
      </c>
      <c r="T591" s="177">
        <f>+P591-'CE_Ministeriale comparato'!I589</f>
        <v>0</v>
      </c>
      <c r="U591" s="177">
        <f>+Q591-'CE_Ministeriale comparato'!J589</f>
        <v>0</v>
      </c>
      <c r="V591" s="177">
        <f>+R591-'CE_Ministeriale comparato'!K589</f>
        <v>0</v>
      </c>
      <c r="W591" s="177">
        <f>+S591-'CE_Ministeriale comparato'!L589</f>
        <v>0</v>
      </c>
      <c r="AH591" s="177">
        <f>+AD591-'CE_Ministeriale comparato'!H590</f>
        <v>0</v>
      </c>
      <c r="AI591" s="177">
        <f>+AE591-'CE_Ministeriale comparato'!I590</f>
        <v>0</v>
      </c>
      <c r="AJ591" s="177">
        <f>+AF591-'CE_Ministeriale comparato'!J590</f>
        <v>0</v>
      </c>
      <c r="AK591" s="177">
        <f>+AG591-'CE_Ministeriale comparato'!K590</f>
        <v>0</v>
      </c>
      <c r="AL591" s="177">
        <f>+AH591-'CE_Ministeriale comparato'!L590</f>
        <v>0</v>
      </c>
    </row>
    <row r="592" spans="3:38" x14ac:dyDescent="0.25">
      <c r="C592" s="161">
        <v>160235.78</v>
      </c>
      <c r="D592" s="20">
        <v>613985.5</v>
      </c>
      <c r="E592" s="175">
        <f>+'CE-118'!C599</f>
        <v>160235.78</v>
      </c>
      <c r="F592" s="175">
        <f>+'CE-118'!D599</f>
        <v>613985.5</v>
      </c>
      <c r="G592" s="176">
        <f t="shared" si="18"/>
        <v>0</v>
      </c>
      <c r="H592" s="176">
        <f t="shared" si="19"/>
        <v>0</v>
      </c>
      <c r="S592" s="177">
        <f>+O592-'CE_Ministeriale comparato'!H590</f>
        <v>0</v>
      </c>
      <c r="T592" s="177">
        <f>+P592-'CE_Ministeriale comparato'!I590</f>
        <v>0</v>
      </c>
      <c r="U592" s="177">
        <f>+Q592-'CE_Ministeriale comparato'!J590</f>
        <v>0</v>
      </c>
      <c r="V592" s="177">
        <f>+R592-'CE_Ministeriale comparato'!K590</f>
        <v>0</v>
      </c>
      <c r="W592" s="177">
        <f>+S592-'CE_Ministeriale comparato'!L590</f>
        <v>0</v>
      </c>
      <c r="AH592" s="177">
        <f>+AD592-'CE_Ministeriale comparato'!H591</f>
        <v>0</v>
      </c>
      <c r="AI592" s="177">
        <f>+AE592-'CE_Ministeriale comparato'!I591</f>
        <v>0</v>
      </c>
      <c r="AJ592" s="177">
        <f>+AF592-'CE_Ministeriale comparato'!J591</f>
        <v>0</v>
      </c>
      <c r="AK592" s="177">
        <f>+AG592-'CE_Ministeriale comparato'!K591</f>
        <v>0</v>
      </c>
      <c r="AL592" s="177">
        <f>+AH592-'CE_Ministeriale comparato'!L591</f>
        <v>0</v>
      </c>
    </row>
    <row r="593" spans="3:38" x14ac:dyDescent="0.25">
      <c r="C593" s="161">
        <v>1110142.7</v>
      </c>
      <c r="D593" s="20">
        <v>643331.6</v>
      </c>
      <c r="E593" s="175">
        <f>+'CE-118'!C600</f>
        <v>1110142.7</v>
      </c>
      <c r="F593" s="175">
        <f>+'CE-118'!D600</f>
        <v>643331.6</v>
      </c>
      <c r="G593" s="176">
        <f t="shared" si="18"/>
        <v>0</v>
      </c>
      <c r="H593" s="176">
        <f t="shared" si="19"/>
        <v>0</v>
      </c>
      <c r="S593" s="177">
        <f>+O593-'CE_Ministeriale comparato'!H591</f>
        <v>0</v>
      </c>
      <c r="T593" s="177">
        <f>+P593-'CE_Ministeriale comparato'!I591</f>
        <v>0</v>
      </c>
      <c r="U593" s="177">
        <f>+Q593-'CE_Ministeriale comparato'!J591</f>
        <v>0</v>
      </c>
      <c r="V593" s="177">
        <f>+R593-'CE_Ministeriale comparato'!K591</f>
        <v>0</v>
      </c>
      <c r="W593" s="177">
        <f>+S593-'CE_Ministeriale comparato'!L591</f>
        <v>0</v>
      </c>
      <c r="AH593" s="177">
        <f>+AD593-'CE_Ministeriale comparato'!H592</f>
        <v>0</v>
      </c>
      <c r="AI593" s="177">
        <f>+AE593-'CE_Ministeriale comparato'!I592</f>
        <v>0</v>
      </c>
      <c r="AJ593" s="177">
        <f>+AF593-'CE_Ministeriale comparato'!J592</f>
        <v>0</v>
      </c>
      <c r="AK593" s="177">
        <f>+AG593-'CE_Ministeriale comparato'!K592</f>
        <v>0</v>
      </c>
      <c r="AL593" s="177">
        <f>+AH593-'CE_Ministeriale comparato'!L592</f>
        <v>0</v>
      </c>
    </row>
    <row r="594" spans="3:38" x14ac:dyDescent="0.25">
      <c r="C594" s="161">
        <v>3178475.72</v>
      </c>
      <c r="D594" s="20">
        <v>621746.57999999996</v>
      </c>
      <c r="E594" s="175">
        <f>+'CE-118'!C601</f>
        <v>3178475.72</v>
      </c>
      <c r="F594" s="175">
        <f>+'CE-118'!D601</f>
        <v>621746.57999999996</v>
      </c>
      <c r="G594" s="176">
        <f t="shared" si="18"/>
        <v>0</v>
      </c>
      <c r="H594" s="176">
        <f t="shared" si="19"/>
        <v>0</v>
      </c>
      <c r="S594" s="177">
        <f>+O594-'CE_Ministeriale comparato'!H592</f>
        <v>0</v>
      </c>
      <c r="T594" s="177">
        <f>+P594-'CE_Ministeriale comparato'!I592</f>
        <v>0</v>
      </c>
      <c r="U594" s="177">
        <f>+Q594-'CE_Ministeriale comparato'!J592</f>
        <v>0</v>
      </c>
      <c r="V594" s="177">
        <f>+R594-'CE_Ministeriale comparato'!K592</f>
        <v>0</v>
      </c>
      <c r="W594" s="177">
        <f>+S594-'CE_Ministeriale comparato'!L592</f>
        <v>0</v>
      </c>
      <c r="AH594" s="177">
        <f>+AD594-'CE_Ministeriale comparato'!H593</f>
        <v>0</v>
      </c>
      <c r="AI594" s="177">
        <f>+AE594-'CE_Ministeriale comparato'!I593</f>
        <v>0</v>
      </c>
      <c r="AJ594" s="177">
        <f>+AF594-'CE_Ministeriale comparato'!J593</f>
        <v>0</v>
      </c>
      <c r="AK594" s="177">
        <f>+AG594-'CE_Ministeriale comparato'!K593</f>
        <v>0</v>
      </c>
      <c r="AL594" s="177">
        <f>+AH594-'CE_Ministeriale comparato'!L593</f>
        <v>0</v>
      </c>
    </row>
    <row r="595" spans="3:38" x14ac:dyDescent="0.25">
      <c r="C595" s="161">
        <v>0</v>
      </c>
      <c r="D595" s="20">
        <v>0</v>
      </c>
      <c r="E595" s="175">
        <f>+'CE-118'!C602</f>
        <v>0</v>
      </c>
      <c r="F595" s="175">
        <f>+'CE-118'!D602</f>
        <v>0</v>
      </c>
      <c r="G595" s="176">
        <f t="shared" si="18"/>
        <v>0</v>
      </c>
      <c r="H595" s="176">
        <f t="shared" si="19"/>
        <v>0</v>
      </c>
      <c r="S595" s="177">
        <f>+O595-'CE_Ministeriale comparato'!H593</f>
        <v>0</v>
      </c>
      <c r="T595" s="177">
        <f>+P595-'CE_Ministeriale comparato'!I593</f>
        <v>0</v>
      </c>
      <c r="U595" s="177">
        <f>+Q595-'CE_Ministeriale comparato'!J593</f>
        <v>0</v>
      </c>
      <c r="V595" s="177">
        <f>+R595-'CE_Ministeriale comparato'!K593</f>
        <v>0</v>
      </c>
      <c r="W595" s="177">
        <f>+S595-'CE_Ministeriale comparato'!L593</f>
        <v>0</v>
      </c>
      <c r="AH595" s="177">
        <f>+AD595-'CE_Ministeriale comparato'!H594</f>
        <v>0</v>
      </c>
      <c r="AI595" s="177">
        <f>+AE595-'CE_Ministeriale comparato'!I594</f>
        <v>0</v>
      </c>
      <c r="AJ595" s="177">
        <f>+AF595-'CE_Ministeriale comparato'!J594</f>
        <v>0</v>
      </c>
      <c r="AK595" s="177">
        <f>+AG595-'CE_Ministeriale comparato'!K594</f>
        <v>0</v>
      </c>
      <c r="AL595" s="177">
        <f>+AH595-'CE_Ministeriale comparato'!L594</f>
        <v>0</v>
      </c>
    </row>
    <row r="596" spans="3:38" x14ac:dyDescent="0.25">
      <c r="C596" s="161">
        <v>0</v>
      </c>
      <c r="D596" s="20">
        <v>0</v>
      </c>
      <c r="E596" s="175">
        <f>+'CE-118'!C603</f>
        <v>0</v>
      </c>
      <c r="F596" s="175">
        <f>+'CE-118'!D603</f>
        <v>0</v>
      </c>
      <c r="G596" s="176">
        <f t="shared" si="18"/>
        <v>0</v>
      </c>
      <c r="H596" s="176">
        <f t="shared" si="19"/>
        <v>0</v>
      </c>
      <c r="S596" s="177">
        <f>+O596-'CE_Ministeriale comparato'!H594</f>
        <v>0</v>
      </c>
      <c r="T596" s="177">
        <f>+P596-'CE_Ministeriale comparato'!I594</f>
        <v>0</v>
      </c>
      <c r="U596" s="177">
        <f>+Q596-'CE_Ministeriale comparato'!J594</f>
        <v>0</v>
      </c>
      <c r="V596" s="177">
        <f>+R596-'CE_Ministeriale comparato'!K594</f>
        <v>0</v>
      </c>
      <c r="W596" s="177">
        <f>+S596-'CE_Ministeriale comparato'!L594</f>
        <v>0</v>
      </c>
      <c r="AH596" s="177">
        <f>+AD596-'CE_Ministeriale comparato'!H595</f>
        <v>0</v>
      </c>
      <c r="AI596" s="177">
        <f>+AE596-'CE_Ministeriale comparato'!I595</f>
        <v>0</v>
      </c>
      <c r="AJ596" s="177">
        <f>+AF596-'CE_Ministeriale comparato'!J595</f>
        <v>0</v>
      </c>
      <c r="AK596" s="177">
        <f>+AG596-'CE_Ministeriale comparato'!K595</f>
        <v>0</v>
      </c>
      <c r="AL596" s="177">
        <f>+AH596-'CE_Ministeriale comparato'!L595</f>
        <v>0</v>
      </c>
    </row>
    <row r="597" spans="3:38" x14ac:dyDescent="0.25">
      <c r="C597" s="161">
        <v>0</v>
      </c>
      <c r="D597" s="20">
        <v>0</v>
      </c>
      <c r="E597" s="175">
        <f>+'CE-118'!C604</f>
        <v>0</v>
      </c>
      <c r="F597" s="175">
        <f>+'CE-118'!D604</f>
        <v>0</v>
      </c>
      <c r="G597" s="176">
        <f t="shared" si="18"/>
        <v>0</v>
      </c>
      <c r="H597" s="176">
        <f t="shared" si="19"/>
        <v>0</v>
      </c>
      <c r="S597" s="177">
        <f>+O597-'CE_Ministeriale comparato'!H595</f>
        <v>0</v>
      </c>
      <c r="T597" s="177">
        <f>+P597-'CE_Ministeriale comparato'!I595</f>
        <v>0</v>
      </c>
      <c r="U597" s="177">
        <f>+Q597-'CE_Ministeriale comparato'!J595</f>
        <v>0</v>
      </c>
      <c r="V597" s="177">
        <f>+R597-'CE_Ministeriale comparato'!K595</f>
        <v>0</v>
      </c>
      <c r="W597" s="177">
        <f>+S597-'CE_Ministeriale comparato'!L595</f>
        <v>0</v>
      </c>
      <c r="AH597" s="177">
        <f>+AD597-'CE_Ministeriale comparato'!H596</f>
        <v>0</v>
      </c>
      <c r="AI597" s="177">
        <f>+AE597-'CE_Ministeriale comparato'!I596</f>
        <v>0</v>
      </c>
      <c r="AJ597" s="177">
        <f>+AF597-'CE_Ministeriale comparato'!J596</f>
        <v>0</v>
      </c>
      <c r="AK597" s="177">
        <f>+AG597-'CE_Ministeriale comparato'!K596</f>
        <v>0</v>
      </c>
      <c r="AL597" s="177">
        <f>+AH597-'CE_Ministeriale comparato'!L596</f>
        <v>0</v>
      </c>
    </row>
    <row r="598" spans="3:38" x14ac:dyDescent="0.25">
      <c r="C598" s="161">
        <v>0</v>
      </c>
      <c r="D598" s="20">
        <v>0</v>
      </c>
      <c r="E598" s="175">
        <f>+'CE-118'!C605</f>
        <v>0</v>
      </c>
      <c r="F598" s="175">
        <f>+'CE-118'!D605</f>
        <v>0</v>
      </c>
      <c r="G598" s="176">
        <f t="shared" si="18"/>
        <v>0</v>
      </c>
      <c r="H598" s="176">
        <f t="shared" si="19"/>
        <v>0</v>
      </c>
      <c r="S598" s="177">
        <f>+O598-'CE_Ministeriale comparato'!H596</f>
        <v>0</v>
      </c>
      <c r="T598" s="177">
        <f>+P598-'CE_Ministeriale comparato'!I596</f>
        <v>0</v>
      </c>
      <c r="U598" s="177">
        <f>+Q598-'CE_Ministeriale comparato'!J596</f>
        <v>0</v>
      </c>
      <c r="V598" s="177">
        <f>+R598-'CE_Ministeriale comparato'!K596</f>
        <v>0</v>
      </c>
      <c r="W598" s="177">
        <f>+S598-'CE_Ministeriale comparato'!L596</f>
        <v>0</v>
      </c>
      <c r="AH598" s="177">
        <f>+AD598-'CE_Ministeriale comparato'!H597</f>
        <v>0</v>
      </c>
      <c r="AI598" s="177">
        <f>+AE598-'CE_Ministeriale comparato'!I597</f>
        <v>0</v>
      </c>
      <c r="AJ598" s="177">
        <f>+AF598-'CE_Ministeriale comparato'!J597</f>
        <v>0</v>
      </c>
      <c r="AK598" s="177">
        <f>+AG598-'CE_Ministeriale comparato'!K597</f>
        <v>0</v>
      </c>
      <c r="AL598" s="177">
        <f>+AH598-'CE_Ministeriale comparato'!L597</f>
        <v>0</v>
      </c>
    </row>
    <row r="599" spans="3:38" x14ac:dyDescent="0.25">
      <c r="C599" s="161">
        <v>0</v>
      </c>
      <c r="D599" s="20">
        <v>0</v>
      </c>
      <c r="E599" s="175">
        <f>+'CE-118'!C606</f>
        <v>0</v>
      </c>
      <c r="F599" s="175">
        <f>+'CE-118'!D606</f>
        <v>0</v>
      </c>
      <c r="G599" s="176">
        <f t="shared" si="18"/>
        <v>0</v>
      </c>
      <c r="H599" s="176">
        <f t="shared" si="19"/>
        <v>0</v>
      </c>
      <c r="S599" s="177">
        <f>+O599-'CE_Ministeriale comparato'!H597</f>
        <v>0</v>
      </c>
      <c r="T599" s="177">
        <f>+P599-'CE_Ministeriale comparato'!I597</f>
        <v>0</v>
      </c>
      <c r="U599" s="177">
        <f>+Q599-'CE_Ministeriale comparato'!J597</f>
        <v>0</v>
      </c>
      <c r="V599" s="177">
        <f>+R599-'CE_Ministeriale comparato'!K597</f>
        <v>0</v>
      </c>
      <c r="W599" s="177">
        <f>+S599-'CE_Ministeriale comparato'!L597</f>
        <v>0</v>
      </c>
      <c r="AH599" s="177">
        <f>+AD599-'CE_Ministeriale comparato'!H598</f>
        <v>0</v>
      </c>
      <c r="AI599" s="177">
        <f>+AE599-'CE_Ministeriale comparato'!I598</f>
        <v>0</v>
      </c>
      <c r="AJ599" s="177">
        <f>+AF599-'CE_Ministeriale comparato'!J598</f>
        <v>0</v>
      </c>
      <c r="AK599" s="177">
        <f>+AG599-'CE_Ministeriale comparato'!K598</f>
        <v>0</v>
      </c>
      <c r="AL599" s="177">
        <f>+AH599-'CE_Ministeriale comparato'!L598</f>
        <v>0</v>
      </c>
    </row>
    <row r="600" spans="3:38" x14ac:dyDescent="0.25">
      <c r="C600" s="161">
        <v>0</v>
      </c>
      <c r="D600" s="20">
        <v>0</v>
      </c>
      <c r="E600" s="175">
        <f>+'CE-118'!C607</f>
        <v>0</v>
      </c>
      <c r="F600" s="175">
        <f>+'CE-118'!D607</f>
        <v>0</v>
      </c>
      <c r="G600" s="176">
        <f t="shared" si="18"/>
        <v>0</v>
      </c>
      <c r="H600" s="176">
        <f t="shared" si="19"/>
        <v>0</v>
      </c>
      <c r="S600" s="177">
        <f>+O600-'CE_Ministeriale comparato'!H598</f>
        <v>0</v>
      </c>
      <c r="T600" s="177">
        <f>+P600-'CE_Ministeriale comparato'!I598</f>
        <v>0</v>
      </c>
      <c r="U600" s="177">
        <f>+Q600-'CE_Ministeriale comparato'!J598</f>
        <v>0</v>
      </c>
      <c r="V600" s="177">
        <f>+R600-'CE_Ministeriale comparato'!K598</f>
        <v>0</v>
      </c>
      <c r="W600" s="177">
        <f>+S600-'CE_Ministeriale comparato'!L598</f>
        <v>0</v>
      </c>
      <c r="AH600" s="177">
        <f>+AD600-'CE_Ministeriale comparato'!H599</f>
        <v>0</v>
      </c>
      <c r="AI600" s="177">
        <f>+AE600-'CE_Ministeriale comparato'!I599</f>
        <v>0</v>
      </c>
      <c r="AJ600" s="177">
        <f>+AF600-'CE_Ministeriale comparato'!J599</f>
        <v>0</v>
      </c>
      <c r="AK600" s="177">
        <f>+AG600-'CE_Ministeriale comparato'!K599</f>
        <v>0</v>
      </c>
      <c r="AL600" s="177">
        <f>+AH600-'CE_Ministeriale comparato'!L599</f>
        <v>0</v>
      </c>
    </row>
    <row r="601" spans="3:38" x14ac:dyDescent="0.25">
      <c r="C601" s="161">
        <v>0</v>
      </c>
      <c r="D601" s="20">
        <v>0</v>
      </c>
      <c r="E601" s="175">
        <f>+'CE-118'!C608</f>
        <v>0</v>
      </c>
      <c r="F601" s="175">
        <f>+'CE-118'!D608</f>
        <v>0</v>
      </c>
      <c r="G601" s="176">
        <f t="shared" si="18"/>
        <v>0</v>
      </c>
      <c r="H601" s="176">
        <f t="shared" si="19"/>
        <v>0</v>
      </c>
      <c r="S601" s="177">
        <f>+O601-'CE_Ministeriale comparato'!H599</f>
        <v>0</v>
      </c>
      <c r="T601" s="177">
        <f>+P601-'CE_Ministeriale comparato'!I599</f>
        <v>0</v>
      </c>
      <c r="U601" s="177">
        <f>+Q601-'CE_Ministeriale comparato'!J599</f>
        <v>0</v>
      </c>
      <c r="V601" s="177">
        <f>+R601-'CE_Ministeriale comparato'!K599</f>
        <v>0</v>
      </c>
      <c r="W601" s="177">
        <f>+S601-'CE_Ministeriale comparato'!L599</f>
        <v>0</v>
      </c>
      <c r="AH601" s="177">
        <f>+AD601-'CE_Ministeriale comparato'!H600</f>
        <v>0</v>
      </c>
      <c r="AI601" s="177">
        <f>+AE601-'CE_Ministeriale comparato'!I600</f>
        <v>0</v>
      </c>
      <c r="AJ601" s="177">
        <f>+AF601-'CE_Ministeriale comparato'!J600</f>
        <v>0</v>
      </c>
      <c r="AK601" s="177">
        <f>+AG601-'CE_Ministeriale comparato'!K600</f>
        <v>0</v>
      </c>
      <c r="AL601" s="177">
        <f>+AH601-'CE_Ministeriale comparato'!L600</f>
        <v>0</v>
      </c>
    </row>
    <row r="602" spans="3:38" x14ac:dyDescent="0.25">
      <c r="C602" s="161">
        <v>0</v>
      </c>
      <c r="D602" s="20">
        <v>0</v>
      </c>
      <c r="E602" s="175">
        <f>+'CE-118'!C609</f>
        <v>0</v>
      </c>
      <c r="F602" s="175">
        <f>+'CE-118'!D609</f>
        <v>0</v>
      </c>
      <c r="G602" s="176">
        <f t="shared" si="18"/>
        <v>0</v>
      </c>
      <c r="H602" s="176">
        <f t="shared" si="19"/>
        <v>0</v>
      </c>
      <c r="S602" s="177">
        <f>+O602-'CE_Ministeriale comparato'!H600</f>
        <v>0</v>
      </c>
      <c r="T602" s="177">
        <f>+P602-'CE_Ministeriale comparato'!I600</f>
        <v>0</v>
      </c>
      <c r="U602" s="177">
        <f>+Q602-'CE_Ministeriale comparato'!J600</f>
        <v>0</v>
      </c>
      <c r="V602" s="177">
        <f>+R602-'CE_Ministeriale comparato'!K600</f>
        <v>0</v>
      </c>
      <c r="W602" s="177">
        <f>+S602-'CE_Ministeriale comparato'!L600</f>
        <v>0</v>
      </c>
      <c r="AH602" s="177">
        <f>+AD602-'CE_Ministeriale comparato'!H601</f>
        <v>0</v>
      </c>
      <c r="AI602" s="177">
        <f>+AE602-'CE_Ministeriale comparato'!I601</f>
        <v>0</v>
      </c>
      <c r="AJ602" s="177">
        <f>+AF602-'CE_Ministeriale comparato'!J601</f>
        <v>0</v>
      </c>
      <c r="AK602" s="177">
        <f>+AG602-'CE_Ministeriale comparato'!K601</f>
        <v>0</v>
      </c>
      <c r="AL602" s="177">
        <f>+AH602-'CE_Ministeriale comparato'!L601</f>
        <v>0</v>
      </c>
    </row>
    <row r="603" spans="3:38" x14ac:dyDescent="0.25">
      <c r="C603" s="161">
        <v>0</v>
      </c>
      <c r="D603" s="20">
        <v>0</v>
      </c>
      <c r="E603" s="175">
        <f>+'CE-118'!C610</f>
        <v>0</v>
      </c>
      <c r="F603" s="175">
        <f>+'CE-118'!D610</f>
        <v>0</v>
      </c>
      <c r="G603" s="176">
        <f t="shared" si="18"/>
        <v>0</v>
      </c>
      <c r="H603" s="176">
        <f t="shared" si="19"/>
        <v>0</v>
      </c>
      <c r="S603" s="177">
        <f>+O603-'CE_Ministeriale comparato'!H601</f>
        <v>0</v>
      </c>
      <c r="T603" s="177">
        <f>+P603-'CE_Ministeriale comparato'!I601</f>
        <v>0</v>
      </c>
      <c r="U603" s="177">
        <f>+Q603-'CE_Ministeriale comparato'!J601</f>
        <v>0</v>
      </c>
      <c r="V603" s="177">
        <f>+R603-'CE_Ministeriale comparato'!K601</f>
        <v>0</v>
      </c>
      <c r="W603" s="177">
        <f>+S603-'CE_Ministeriale comparato'!L601</f>
        <v>0</v>
      </c>
      <c r="AH603" s="177">
        <f>+AD603-'CE_Ministeriale comparato'!H602</f>
        <v>0</v>
      </c>
      <c r="AI603" s="177">
        <f>+AE603-'CE_Ministeriale comparato'!I602</f>
        <v>0</v>
      </c>
      <c r="AJ603" s="177">
        <f>+AF603-'CE_Ministeriale comparato'!J602</f>
        <v>0</v>
      </c>
      <c r="AK603" s="177">
        <f>+AG603-'CE_Ministeriale comparato'!K602</f>
        <v>0</v>
      </c>
      <c r="AL603" s="177">
        <f>+AH603-'CE_Ministeriale comparato'!L602</f>
        <v>0</v>
      </c>
    </row>
    <row r="604" spans="3:38" x14ac:dyDescent="0.25">
      <c r="C604" s="161">
        <v>0</v>
      </c>
      <c r="D604" s="20">
        <v>0</v>
      </c>
      <c r="E604" s="175">
        <f>+'CE-118'!C611</f>
        <v>0</v>
      </c>
      <c r="F604" s="175">
        <f>+'CE-118'!D611</f>
        <v>0</v>
      </c>
      <c r="G604" s="176">
        <f t="shared" si="18"/>
        <v>0</v>
      </c>
      <c r="H604" s="176">
        <f t="shared" si="19"/>
        <v>0</v>
      </c>
      <c r="S604" s="177">
        <f>+O604-'CE_Ministeriale comparato'!H602</f>
        <v>0</v>
      </c>
      <c r="T604" s="177">
        <f>+P604-'CE_Ministeriale comparato'!I602</f>
        <v>0</v>
      </c>
      <c r="U604" s="177">
        <f>+Q604-'CE_Ministeriale comparato'!J602</f>
        <v>0</v>
      </c>
      <c r="V604" s="177">
        <f>+R604-'CE_Ministeriale comparato'!K602</f>
        <v>0</v>
      </c>
      <c r="W604" s="177">
        <f>+S604-'CE_Ministeriale comparato'!L602</f>
        <v>0</v>
      </c>
      <c r="AH604" s="177">
        <f>+AD604-'CE_Ministeriale comparato'!H603</f>
        <v>0</v>
      </c>
      <c r="AI604" s="177">
        <f>+AE604-'CE_Ministeriale comparato'!I603</f>
        <v>0</v>
      </c>
      <c r="AJ604" s="177">
        <f>+AF604-'CE_Ministeriale comparato'!J603</f>
        <v>0</v>
      </c>
      <c r="AK604" s="177">
        <f>+AG604-'CE_Ministeriale comparato'!K603</f>
        <v>0</v>
      </c>
      <c r="AL604" s="177">
        <f>+AH604-'CE_Ministeriale comparato'!L603</f>
        <v>0</v>
      </c>
    </row>
    <row r="605" spans="3:38" x14ac:dyDescent="0.25">
      <c r="C605" s="161">
        <v>0</v>
      </c>
      <c r="D605" s="20">
        <v>0</v>
      </c>
      <c r="E605" s="175">
        <f>+'CE-118'!C612</f>
        <v>0</v>
      </c>
      <c r="F605" s="175">
        <f>+'CE-118'!D612</f>
        <v>0</v>
      </c>
      <c r="G605" s="176">
        <f t="shared" si="18"/>
        <v>0</v>
      </c>
      <c r="H605" s="176">
        <f t="shared" si="19"/>
        <v>0</v>
      </c>
      <c r="S605" s="177">
        <f>+O605-'CE_Ministeriale comparato'!H603</f>
        <v>0</v>
      </c>
      <c r="T605" s="177">
        <f>+P605-'CE_Ministeriale comparato'!I603</f>
        <v>0</v>
      </c>
      <c r="U605" s="177">
        <f>+Q605-'CE_Ministeriale comparato'!J603</f>
        <v>0</v>
      </c>
      <c r="V605" s="177">
        <f>+R605-'CE_Ministeriale comparato'!K603</f>
        <v>0</v>
      </c>
      <c r="W605" s="177">
        <f>+S605-'CE_Ministeriale comparato'!L603</f>
        <v>0</v>
      </c>
      <c r="AH605" s="177">
        <f>+AD605-'CE_Ministeriale comparato'!H604</f>
        <v>0</v>
      </c>
      <c r="AI605" s="177">
        <f>+AE605-'CE_Ministeriale comparato'!I604</f>
        <v>0</v>
      </c>
      <c r="AJ605" s="177">
        <f>+AF605-'CE_Ministeriale comparato'!J604</f>
        <v>0</v>
      </c>
      <c r="AK605" s="177">
        <f>+AG605-'CE_Ministeriale comparato'!K604</f>
        <v>0</v>
      </c>
      <c r="AL605" s="177">
        <f>+AH605-'CE_Ministeriale comparato'!L604</f>
        <v>0</v>
      </c>
    </row>
    <row r="606" spans="3:38" x14ac:dyDescent="0.25">
      <c r="C606" s="161">
        <v>91159.3</v>
      </c>
      <c r="D606" s="20">
        <v>582646.06999999995</v>
      </c>
      <c r="E606" s="175">
        <f>+'CE-118'!C613</f>
        <v>91159.3</v>
      </c>
      <c r="F606" s="175">
        <f>+'CE-118'!D613</f>
        <v>582646.06999999995</v>
      </c>
      <c r="G606" s="176">
        <f t="shared" si="18"/>
        <v>0</v>
      </c>
      <c r="H606" s="176">
        <f t="shared" si="19"/>
        <v>0</v>
      </c>
      <c r="S606" s="177">
        <f>+O606-'CE_Ministeriale comparato'!H604</f>
        <v>0</v>
      </c>
      <c r="T606" s="177">
        <f>+P606-'CE_Ministeriale comparato'!I604</f>
        <v>0</v>
      </c>
      <c r="U606" s="177">
        <f>+Q606-'CE_Ministeriale comparato'!J604</f>
        <v>0</v>
      </c>
      <c r="V606" s="177">
        <f>+R606-'CE_Ministeriale comparato'!K604</f>
        <v>0</v>
      </c>
      <c r="W606" s="177">
        <f>+S606-'CE_Ministeriale comparato'!L604</f>
        <v>0</v>
      </c>
      <c r="AH606" s="177">
        <f>+AD606-'CE_Ministeriale comparato'!H605</f>
        <v>0</v>
      </c>
      <c r="AI606" s="177">
        <f>+AE606-'CE_Ministeriale comparato'!I605</f>
        <v>0</v>
      </c>
      <c r="AJ606" s="177">
        <f>+AF606-'CE_Ministeriale comparato'!J605</f>
        <v>0</v>
      </c>
      <c r="AK606" s="177">
        <f>+AG606-'CE_Ministeriale comparato'!K605</f>
        <v>0</v>
      </c>
      <c r="AL606" s="177">
        <f>+AH606-'CE_Ministeriale comparato'!L605</f>
        <v>0</v>
      </c>
    </row>
    <row r="607" spans="3:38" x14ac:dyDescent="0.25">
      <c r="C607" s="161">
        <v>12046224.77</v>
      </c>
      <c r="D607" s="20">
        <v>12463363.83</v>
      </c>
      <c r="E607" s="175">
        <f>+'CE-118'!C614</f>
        <v>12046224.77</v>
      </c>
      <c r="F607" s="175">
        <f>+'CE-118'!D614</f>
        <v>12463363.83</v>
      </c>
      <c r="G607" s="176">
        <f t="shared" si="18"/>
        <v>0</v>
      </c>
      <c r="H607" s="176">
        <f t="shared" si="19"/>
        <v>0</v>
      </c>
      <c r="S607" s="177">
        <f>+O607-'CE_Ministeriale comparato'!H605</f>
        <v>0</v>
      </c>
      <c r="T607" s="177">
        <f>+P607-'CE_Ministeriale comparato'!I605</f>
        <v>0</v>
      </c>
      <c r="U607" s="177">
        <f>+Q607-'CE_Ministeriale comparato'!J605</f>
        <v>0</v>
      </c>
      <c r="V607" s="177">
        <f>+R607-'CE_Ministeriale comparato'!K605</f>
        <v>0</v>
      </c>
      <c r="W607" s="177">
        <f>+S607-'CE_Ministeriale comparato'!L605</f>
        <v>0</v>
      </c>
      <c r="AH607" s="177">
        <f>+AD607-'CE_Ministeriale comparato'!H606</f>
        <v>0</v>
      </c>
      <c r="AI607" s="177">
        <f>+AE607-'CE_Ministeriale comparato'!I606</f>
        <v>0</v>
      </c>
      <c r="AJ607" s="177">
        <f>+AF607-'CE_Ministeriale comparato'!J606</f>
        <v>0</v>
      </c>
      <c r="AK607" s="177">
        <f>+AG607-'CE_Ministeriale comparato'!K606</f>
        <v>0</v>
      </c>
      <c r="AL607" s="177">
        <f>+AH607-'CE_Ministeriale comparato'!L606</f>
        <v>0</v>
      </c>
    </row>
    <row r="608" spans="3:38" x14ac:dyDescent="0.25">
      <c r="C608" s="161">
        <v>11651539.24</v>
      </c>
      <c r="D608" s="20">
        <v>12091436.930000002</v>
      </c>
      <c r="E608" s="175">
        <f>+'CE-118'!C615</f>
        <v>11651539.24</v>
      </c>
      <c r="F608" s="175">
        <f>+'CE-118'!D615</f>
        <v>12091436.930000002</v>
      </c>
      <c r="G608" s="176">
        <f t="shared" si="18"/>
        <v>0</v>
      </c>
      <c r="H608" s="176">
        <f t="shared" si="19"/>
        <v>0</v>
      </c>
      <c r="S608" s="177">
        <f>+O608-'CE_Ministeriale comparato'!H606</f>
        <v>0</v>
      </c>
      <c r="T608" s="177">
        <f>+P608-'CE_Ministeriale comparato'!I606</f>
        <v>0</v>
      </c>
      <c r="U608" s="177">
        <f>+Q608-'CE_Ministeriale comparato'!J606</f>
        <v>0</v>
      </c>
      <c r="V608" s="177">
        <f>+R608-'CE_Ministeriale comparato'!K606</f>
        <v>0</v>
      </c>
      <c r="W608" s="177">
        <f>+S608-'CE_Ministeriale comparato'!L606</f>
        <v>0</v>
      </c>
      <c r="AH608" s="177">
        <f>+AD608-'CE_Ministeriale comparato'!H607</f>
        <v>0</v>
      </c>
      <c r="AI608" s="177">
        <f>+AE608-'CE_Ministeriale comparato'!I607</f>
        <v>0</v>
      </c>
      <c r="AJ608" s="177">
        <f>+AF608-'CE_Ministeriale comparato'!J607</f>
        <v>0</v>
      </c>
      <c r="AK608" s="177">
        <f>+AG608-'CE_Ministeriale comparato'!K607</f>
        <v>0</v>
      </c>
      <c r="AL608" s="177">
        <f>+AH608-'CE_Ministeriale comparato'!L607</f>
        <v>0</v>
      </c>
    </row>
    <row r="609" spans="3:38" x14ac:dyDescent="0.25">
      <c r="C609" s="161">
        <v>10827011.939999999</v>
      </c>
      <c r="D609" s="20">
        <v>11342392.630000001</v>
      </c>
      <c r="E609" s="175">
        <f>+'CE-118'!C616</f>
        <v>10827011.939999999</v>
      </c>
      <c r="F609" s="175">
        <f>+'CE-118'!D616</f>
        <v>11342392.630000001</v>
      </c>
      <c r="G609" s="176">
        <f t="shared" si="18"/>
        <v>0</v>
      </c>
      <c r="H609" s="176">
        <f t="shared" si="19"/>
        <v>0</v>
      </c>
      <c r="S609" s="177">
        <f>+O609-'CE_Ministeriale comparato'!H607</f>
        <v>0</v>
      </c>
      <c r="T609" s="177">
        <f>+P609-'CE_Ministeriale comparato'!I607</f>
        <v>0</v>
      </c>
      <c r="U609" s="177">
        <f>+Q609-'CE_Ministeriale comparato'!J607</f>
        <v>0</v>
      </c>
      <c r="V609" s="177">
        <f>+R609-'CE_Ministeriale comparato'!K607</f>
        <v>0</v>
      </c>
      <c r="W609" s="177">
        <f>+S609-'CE_Ministeriale comparato'!L607</f>
        <v>0</v>
      </c>
      <c r="AH609" s="177">
        <f>+AD609-'CE_Ministeriale comparato'!H608</f>
        <v>0</v>
      </c>
      <c r="AI609" s="177">
        <f>+AE609-'CE_Ministeriale comparato'!I608</f>
        <v>0</v>
      </c>
      <c r="AJ609" s="177">
        <f>+AF609-'CE_Ministeriale comparato'!J608</f>
        <v>0</v>
      </c>
      <c r="AK609" s="177">
        <f>+AG609-'CE_Ministeriale comparato'!K608</f>
        <v>0</v>
      </c>
      <c r="AL609" s="177">
        <f>+AH609-'CE_Ministeriale comparato'!L608</f>
        <v>0</v>
      </c>
    </row>
    <row r="610" spans="3:38" x14ac:dyDescent="0.25">
      <c r="C610" s="161">
        <v>455863.87</v>
      </c>
      <c r="D610" s="20">
        <v>311114.28999999998</v>
      </c>
      <c r="E610" s="175">
        <f>+'CE-118'!C617</f>
        <v>455863.87</v>
      </c>
      <c r="F610" s="175">
        <f>+'CE-118'!D617</f>
        <v>311114.28999999998</v>
      </c>
      <c r="G610" s="176">
        <f t="shared" si="18"/>
        <v>0</v>
      </c>
      <c r="H610" s="176">
        <f t="shared" si="19"/>
        <v>0</v>
      </c>
      <c r="S610" s="177">
        <f>+O610-'CE_Ministeriale comparato'!H608</f>
        <v>0</v>
      </c>
      <c r="T610" s="177">
        <f>+P610-'CE_Ministeriale comparato'!I608</f>
        <v>0</v>
      </c>
      <c r="U610" s="177">
        <f>+Q610-'CE_Ministeriale comparato'!J608</f>
        <v>0</v>
      </c>
      <c r="V610" s="177">
        <f>+R610-'CE_Ministeriale comparato'!K608</f>
        <v>0</v>
      </c>
      <c r="W610" s="177">
        <f>+S610-'CE_Ministeriale comparato'!L608</f>
        <v>0</v>
      </c>
      <c r="AH610" s="177">
        <f>+AD610-'CE_Ministeriale comparato'!H609</f>
        <v>0</v>
      </c>
      <c r="AI610" s="177">
        <f>+AE610-'CE_Ministeriale comparato'!I609</f>
        <v>0</v>
      </c>
      <c r="AJ610" s="177">
        <f>+AF610-'CE_Ministeriale comparato'!J609</f>
        <v>0</v>
      </c>
      <c r="AK610" s="177">
        <f>+AG610-'CE_Ministeriale comparato'!K609</f>
        <v>0</v>
      </c>
      <c r="AL610" s="177">
        <f>+AH610-'CE_Ministeriale comparato'!L609</f>
        <v>0</v>
      </c>
    </row>
    <row r="611" spans="3:38" x14ac:dyDescent="0.25">
      <c r="C611" s="161">
        <v>368663.43</v>
      </c>
      <c r="D611" s="20">
        <v>437930.01</v>
      </c>
      <c r="E611" s="175">
        <f>+'CE-118'!C618</f>
        <v>368663.43</v>
      </c>
      <c r="F611" s="175">
        <f>+'CE-118'!D618</f>
        <v>437930.01</v>
      </c>
      <c r="G611" s="176">
        <f t="shared" si="18"/>
        <v>0</v>
      </c>
      <c r="H611" s="176">
        <f t="shared" si="19"/>
        <v>0</v>
      </c>
      <c r="S611" s="177">
        <f>+O611-'CE_Ministeriale comparato'!H609</f>
        <v>0</v>
      </c>
      <c r="T611" s="177">
        <f>+P611-'CE_Ministeriale comparato'!I609</f>
        <v>0</v>
      </c>
      <c r="U611" s="177">
        <f>+Q611-'CE_Ministeriale comparato'!J609</f>
        <v>0</v>
      </c>
      <c r="V611" s="177">
        <f>+R611-'CE_Ministeriale comparato'!K609</f>
        <v>0</v>
      </c>
      <c r="W611" s="177">
        <f>+S611-'CE_Ministeriale comparato'!L609</f>
        <v>0</v>
      </c>
      <c r="AH611" s="177">
        <f>+AD611-'CE_Ministeriale comparato'!H610</f>
        <v>0</v>
      </c>
      <c r="AI611" s="177">
        <f>+AE611-'CE_Ministeriale comparato'!I610</f>
        <v>0</v>
      </c>
      <c r="AJ611" s="177">
        <f>+AF611-'CE_Ministeriale comparato'!J610</f>
        <v>0</v>
      </c>
      <c r="AK611" s="177">
        <f>+AG611-'CE_Ministeriale comparato'!K610</f>
        <v>0</v>
      </c>
      <c r="AL611" s="177">
        <f>+AH611-'CE_Ministeriale comparato'!L610</f>
        <v>0</v>
      </c>
    </row>
    <row r="612" spans="3:38" x14ac:dyDescent="0.25">
      <c r="C612" s="161">
        <v>0</v>
      </c>
      <c r="D612" s="20">
        <v>0</v>
      </c>
      <c r="E612" s="175">
        <f>+'CE-118'!C619</f>
        <v>0</v>
      </c>
      <c r="F612" s="175">
        <f>+'CE-118'!D619</f>
        <v>0</v>
      </c>
      <c r="G612" s="176">
        <f t="shared" si="18"/>
        <v>0</v>
      </c>
      <c r="H612" s="176">
        <f t="shared" si="19"/>
        <v>0</v>
      </c>
      <c r="S612" s="177">
        <f>+O612-'CE_Ministeriale comparato'!H610</f>
        <v>0</v>
      </c>
      <c r="T612" s="177">
        <f>+P612-'CE_Ministeriale comparato'!I610</f>
        <v>0</v>
      </c>
      <c r="U612" s="177">
        <f>+Q612-'CE_Ministeriale comparato'!J610</f>
        <v>0</v>
      </c>
      <c r="V612" s="177">
        <f>+R612-'CE_Ministeriale comparato'!K610</f>
        <v>0</v>
      </c>
      <c r="W612" s="177">
        <f>+S612-'CE_Ministeriale comparato'!L610</f>
        <v>0</v>
      </c>
      <c r="AH612" s="177">
        <f>+AD612-'CE_Ministeriale comparato'!H611</f>
        <v>0</v>
      </c>
      <c r="AI612" s="177">
        <f>+AE612-'CE_Ministeriale comparato'!I611</f>
        <v>0</v>
      </c>
      <c r="AJ612" s="177">
        <f>+AF612-'CE_Ministeriale comparato'!J611</f>
        <v>0</v>
      </c>
      <c r="AK612" s="177">
        <f>+AG612-'CE_Ministeriale comparato'!K611</f>
        <v>0</v>
      </c>
      <c r="AL612" s="177">
        <f>+AH612-'CE_Ministeriale comparato'!L611</f>
        <v>0</v>
      </c>
    </row>
    <row r="613" spans="3:38" x14ac:dyDescent="0.25">
      <c r="C613" s="161">
        <v>224940</v>
      </c>
      <c r="D613" s="20">
        <v>220501.55</v>
      </c>
      <c r="E613" s="175">
        <f>+'CE-118'!C620</f>
        <v>224940</v>
      </c>
      <c r="F613" s="175">
        <f>+'CE-118'!D620</f>
        <v>220501.55</v>
      </c>
      <c r="G613" s="176">
        <f t="shared" si="18"/>
        <v>0</v>
      </c>
      <c r="H613" s="176">
        <f t="shared" si="19"/>
        <v>0</v>
      </c>
      <c r="S613" s="177">
        <f>+O613-'CE_Ministeriale comparato'!H611</f>
        <v>0</v>
      </c>
      <c r="T613" s="177">
        <f>+P613-'CE_Ministeriale comparato'!I611</f>
        <v>0</v>
      </c>
      <c r="U613" s="177">
        <f>+Q613-'CE_Ministeriale comparato'!J611</f>
        <v>0</v>
      </c>
      <c r="V613" s="177">
        <f>+R613-'CE_Ministeriale comparato'!K611</f>
        <v>0</v>
      </c>
      <c r="W613" s="177">
        <f>+S613-'CE_Ministeriale comparato'!L611</f>
        <v>0</v>
      </c>
      <c r="AH613" s="177">
        <f>+AD613-'CE_Ministeriale comparato'!H612</f>
        <v>0</v>
      </c>
      <c r="AI613" s="177">
        <f>+AE613-'CE_Ministeriale comparato'!I612</f>
        <v>0</v>
      </c>
      <c r="AJ613" s="177">
        <f>+AF613-'CE_Ministeriale comparato'!J612</f>
        <v>0</v>
      </c>
      <c r="AK613" s="177">
        <f>+AG613-'CE_Ministeriale comparato'!K612</f>
        <v>0</v>
      </c>
      <c r="AL613" s="177">
        <f>+AH613-'CE_Ministeriale comparato'!L612</f>
        <v>0</v>
      </c>
    </row>
    <row r="614" spans="3:38" x14ac:dyDescent="0.25">
      <c r="C614" s="161">
        <v>224940</v>
      </c>
      <c r="D614" s="20">
        <v>220501.55</v>
      </c>
      <c r="E614" s="175">
        <f>+'CE-118'!C621</f>
        <v>224940</v>
      </c>
      <c r="F614" s="175">
        <f>+'CE-118'!D621</f>
        <v>220501.55</v>
      </c>
      <c r="G614" s="176">
        <f t="shared" si="18"/>
        <v>0</v>
      </c>
      <c r="H614" s="176">
        <f t="shared" si="19"/>
        <v>0</v>
      </c>
      <c r="S614" s="177">
        <f>+O614-'CE_Ministeriale comparato'!H612</f>
        <v>0</v>
      </c>
      <c r="T614" s="177">
        <f>+P614-'CE_Ministeriale comparato'!I612</f>
        <v>0</v>
      </c>
      <c r="U614" s="177">
        <f>+Q614-'CE_Ministeriale comparato'!J612</f>
        <v>0</v>
      </c>
      <c r="V614" s="177">
        <f>+R614-'CE_Ministeriale comparato'!K612</f>
        <v>0</v>
      </c>
      <c r="W614" s="177">
        <f>+S614-'CE_Ministeriale comparato'!L612</f>
        <v>0</v>
      </c>
      <c r="AH614" s="177">
        <f>+AD614-'CE_Ministeriale comparato'!H613</f>
        <v>0</v>
      </c>
      <c r="AI614" s="177">
        <f>+AE614-'CE_Ministeriale comparato'!I613</f>
        <v>0</v>
      </c>
      <c r="AJ614" s="177">
        <f>+AF614-'CE_Ministeriale comparato'!J613</f>
        <v>0</v>
      </c>
      <c r="AK614" s="177">
        <f>+AG614-'CE_Ministeriale comparato'!K613</f>
        <v>0</v>
      </c>
      <c r="AL614" s="177">
        <f>+AH614-'CE_Ministeriale comparato'!L613</f>
        <v>0</v>
      </c>
    </row>
    <row r="615" spans="3:38" x14ac:dyDescent="0.25">
      <c r="C615" s="161">
        <v>0</v>
      </c>
      <c r="D615" s="20">
        <v>0</v>
      </c>
      <c r="E615" s="175">
        <f>+'CE-118'!C622</f>
        <v>0</v>
      </c>
      <c r="F615" s="175">
        <f>+'CE-118'!D622</f>
        <v>0</v>
      </c>
      <c r="G615" s="176">
        <f t="shared" si="18"/>
        <v>0</v>
      </c>
      <c r="H615" s="176">
        <f t="shared" si="19"/>
        <v>0</v>
      </c>
      <c r="S615" s="177">
        <f>+O615-'CE_Ministeriale comparato'!H613</f>
        <v>0</v>
      </c>
      <c r="T615" s="177">
        <f>+P615-'CE_Ministeriale comparato'!I613</f>
        <v>0</v>
      </c>
      <c r="U615" s="177">
        <f>+Q615-'CE_Ministeriale comparato'!J613</f>
        <v>0</v>
      </c>
      <c r="V615" s="177">
        <f>+R615-'CE_Ministeriale comparato'!K613</f>
        <v>0</v>
      </c>
      <c r="W615" s="177">
        <f>+S615-'CE_Ministeriale comparato'!L613</f>
        <v>0</v>
      </c>
      <c r="AH615" s="177">
        <f>+AD615-'CE_Ministeriale comparato'!H614</f>
        <v>0</v>
      </c>
      <c r="AI615" s="177">
        <f>+AE615-'CE_Ministeriale comparato'!I614</f>
        <v>0</v>
      </c>
      <c r="AJ615" s="177">
        <f>+AF615-'CE_Ministeriale comparato'!J614</f>
        <v>0</v>
      </c>
      <c r="AK615" s="177">
        <f>+AG615-'CE_Ministeriale comparato'!K614</f>
        <v>0</v>
      </c>
      <c r="AL615" s="177">
        <f>+AH615-'CE_Ministeriale comparato'!L614</f>
        <v>0</v>
      </c>
    </row>
    <row r="616" spans="3:38" x14ac:dyDescent="0.25">
      <c r="C616" s="161">
        <v>169745.53</v>
      </c>
      <c r="D616" s="20">
        <v>151425.35</v>
      </c>
      <c r="E616" s="175">
        <f>+'CE-118'!C623</f>
        <v>169745.53</v>
      </c>
      <c r="F616" s="175">
        <f>+'CE-118'!D623</f>
        <v>151425.35</v>
      </c>
      <c r="G616" s="176">
        <f t="shared" si="18"/>
        <v>0</v>
      </c>
      <c r="H616" s="176">
        <f t="shared" si="19"/>
        <v>0</v>
      </c>
      <c r="S616" s="177">
        <f>+O616-'CE_Ministeriale comparato'!H614</f>
        <v>0</v>
      </c>
      <c r="T616" s="177">
        <f>+P616-'CE_Ministeriale comparato'!I614</f>
        <v>0</v>
      </c>
      <c r="U616" s="177">
        <f>+Q616-'CE_Ministeriale comparato'!J614</f>
        <v>0</v>
      </c>
      <c r="V616" s="177">
        <f>+R616-'CE_Ministeriale comparato'!K614</f>
        <v>0</v>
      </c>
      <c r="W616" s="177">
        <f>+S616-'CE_Ministeriale comparato'!L614</f>
        <v>0</v>
      </c>
      <c r="AH616" s="177">
        <f>+AD616-'CE_Ministeriale comparato'!H615</f>
        <v>0</v>
      </c>
      <c r="AI616" s="177">
        <f>+AE616-'CE_Ministeriale comparato'!I615</f>
        <v>0</v>
      </c>
      <c r="AJ616" s="177">
        <f>+AF616-'CE_Ministeriale comparato'!J615</f>
        <v>0</v>
      </c>
      <c r="AK616" s="177">
        <f>+AG616-'CE_Ministeriale comparato'!K615</f>
        <v>0</v>
      </c>
      <c r="AL616" s="177">
        <f>+AH616-'CE_Ministeriale comparato'!L615</f>
        <v>0</v>
      </c>
    </row>
  </sheetData>
  <mergeCells count="107">
    <mergeCell ref="I3:O4"/>
    <mergeCell ref="P3:P4"/>
    <mergeCell ref="Q3:R4"/>
    <mergeCell ref="I6:N7"/>
    <mergeCell ref="O6:O7"/>
    <mergeCell ref="P6:P7"/>
    <mergeCell ref="Q6:R6"/>
    <mergeCell ref="L30:L32"/>
    <mergeCell ref="M30:N32"/>
    <mergeCell ref="O30:O32"/>
    <mergeCell ref="P30:P32"/>
    <mergeCell ref="Q30:Q32"/>
    <mergeCell ref="R30:R32"/>
    <mergeCell ref="L27:L28"/>
    <mergeCell ref="M27:N28"/>
    <mergeCell ref="O27:O28"/>
    <mergeCell ref="P27:P28"/>
    <mergeCell ref="Q27:Q28"/>
    <mergeCell ref="R27:R28"/>
    <mergeCell ref="R72:R74"/>
    <mergeCell ref="L75:L77"/>
    <mergeCell ref="M75:N77"/>
    <mergeCell ref="O75:O77"/>
    <mergeCell ref="P75:P77"/>
    <mergeCell ref="Q75:Q77"/>
    <mergeCell ref="R75:R77"/>
    <mergeCell ref="J38:N38"/>
    <mergeCell ref="L72:L74"/>
    <mergeCell ref="M72:N74"/>
    <mergeCell ref="O72:O74"/>
    <mergeCell ref="P72:P74"/>
    <mergeCell ref="Q72:Q74"/>
    <mergeCell ref="S6:S7"/>
    <mergeCell ref="T6:T7"/>
    <mergeCell ref="U6:V6"/>
    <mergeCell ref="X2:AD3"/>
    <mergeCell ref="J101:N101"/>
    <mergeCell ref="J106:N106"/>
    <mergeCell ref="J115:N115"/>
    <mergeCell ref="I117:N117"/>
    <mergeCell ref="J127:N127"/>
    <mergeCell ref="P97:P98"/>
    <mergeCell ref="Q97:Q98"/>
    <mergeCell ref="R97:R98"/>
    <mergeCell ref="J99:J100"/>
    <mergeCell ref="K99:N100"/>
    <mergeCell ref="O99:O100"/>
    <mergeCell ref="P99:P100"/>
    <mergeCell ref="Q99:Q100"/>
    <mergeCell ref="R99:R100"/>
    <mergeCell ref="M82:N82"/>
    <mergeCell ref="J92:N92"/>
    <mergeCell ref="I94:N94"/>
    <mergeCell ref="J97:J98"/>
    <mergeCell ref="K97:N98"/>
    <mergeCell ref="O97:O98"/>
    <mergeCell ref="AG29:AG31"/>
    <mergeCell ref="AA26:AA27"/>
    <mergeCell ref="AB26:AC27"/>
    <mergeCell ref="AD26:AD27"/>
    <mergeCell ref="AE26:AE27"/>
    <mergeCell ref="AF26:AF27"/>
    <mergeCell ref="AG26:AG27"/>
    <mergeCell ref="AE2:AE3"/>
    <mergeCell ref="AF2:AG3"/>
    <mergeCell ref="X5:AC6"/>
    <mergeCell ref="AD5:AD6"/>
    <mergeCell ref="AE5:AE6"/>
    <mergeCell ref="AF5:AG5"/>
    <mergeCell ref="Y37:AC37"/>
    <mergeCell ref="AA71:AA73"/>
    <mergeCell ref="AB71:AC73"/>
    <mergeCell ref="AD71:AD73"/>
    <mergeCell ref="AE71:AE73"/>
    <mergeCell ref="AF71:AF73"/>
    <mergeCell ref="AA29:AA31"/>
    <mergeCell ref="AB29:AC31"/>
    <mergeCell ref="AD29:AD31"/>
    <mergeCell ref="AE29:AE31"/>
    <mergeCell ref="AF29:AF31"/>
    <mergeCell ref="AB81:AC81"/>
    <mergeCell ref="Y91:AC91"/>
    <mergeCell ref="X93:AC93"/>
    <mergeCell ref="Y96:Y97"/>
    <mergeCell ref="Z96:AC97"/>
    <mergeCell ref="AD96:AD97"/>
    <mergeCell ref="AG71:AG73"/>
    <mergeCell ref="AA74:AA76"/>
    <mergeCell ref="AB74:AC76"/>
    <mergeCell ref="AD74:AD76"/>
    <mergeCell ref="AE74:AE76"/>
    <mergeCell ref="AF74:AF76"/>
    <mergeCell ref="AG74:AG76"/>
    <mergeCell ref="Y100:AC100"/>
    <mergeCell ref="Y105:AC105"/>
    <mergeCell ref="Y114:AC114"/>
    <mergeCell ref="X116:AC116"/>
    <mergeCell ref="Y126:AC126"/>
    <mergeCell ref="AE96:AE97"/>
    <mergeCell ref="AF96:AF97"/>
    <mergeCell ref="AG96:AG97"/>
    <mergeCell ref="Y98:Y99"/>
    <mergeCell ref="Z98:AC99"/>
    <mergeCell ref="AD98:AD99"/>
    <mergeCell ref="AE98:AE99"/>
    <mergeCell ref="AF98:AF99"/>
    <mergeCell ref="AG98:AG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CE-118</vt:lpstr>
      <vt:lpstr>CE_Ministeriale comparato</vt:lpstr>
      <vt:lpstr>Foglio1</vt:lpstr>
      <vt:lpstr>'CE_Ministeriale comparato'!Area_stampa</vt:lpstr>
      <vt:lpstr>NewTable0</vt:lpstr>
      <vt:lpstr>'CE_Ministeriale comparato'!Titoli_stampa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sasdemo</dc:creator>
  <cp:lastModifiedBy>Claudia Palanca</cp:lastModifiedBy>
  <cp:lastPrinted>2014-12-29T10:54:11Z</cp:lastPrinted>
  <dcterms:created xsi:type="dcterms:W3CDTF">2013-04-11T13:45:01Z</dcterms:created>
  <dcterms:modified xsi:type="dcterms:W3CDTF">2024-05-21T13:48:22Z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dgetCreateMode">
    <vt:lpwstr>0</vt:lpwstr>
  </property>
  <property fmtid="{D5CDD505-2E9C-101B-9397-08002B2CF9AE}" pid="3" name="BudgetEditMode">
    <vt:lpwstr>0</vt:lpwstr>
  </property>
  <property fmtid="{D5CDD505-2E9C-101B-9397-08002B2CF9AE}" pid="4" name="WebDocument">
    <vt:lpwstr>1</vt:lpwstr>
  </property>
</Properties>
</file>