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Foglio1" sheetId="1" r:id="rId1"/>
    <sheet name="Foglio2" sheetId="2" r:id="rId2"/>
    <sheet name="Foglio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C437" i="1" l="1"/>
  <c r="C436" i="1"/>
  <c r="C435" i="1"/>
  <c r="C434" i="1"/>
  <c r="C433" i="1"/>
  <c r="C432" i="1" s="1"/>
  <c r="C429" i="1"/>
  <c r="C428" i="1" s="1"/>
  <c r="C426" i="1"/>
  <c r="C425" i="1" s="1"/>
  <c r="C423" i="1"/>
  <c r="C422" i="1"/>
  <c r="C421" i="1" s="1"/>
  <c r="C420" i="1"/>
  <c r="C419" i="1"/>
  <c r="C418" i="1"/>
  <c r="C416" i="1"/>
  <c r="C415" i="1"/>
  <c r="C414" i="1"/>
  <c r="C413" i="1"/>
  <c r="C412" i="1"/>
  <c r="C411" i="1" s="1"/>
  <c r="C410" i="1"/>
  <c r="C409" i="1"/>
  <c r="C408" i="1" s="1"/>
  <c r="C406" i="1"/>
  <c r="C405" i="1"/>
  <c r="C404" i="1"/>
  <c r="C403" i="1" s="1"/>
  <c r="C402" i="1"/>
  <c r="C397" i="1" s="1"/>
  <c r="C400" i="1"/>
  <c r="C399" i="1"/>
  <c r="C398" i="1"/>
  <c r="C396" i="1"/>
  <c r="C395" i="1"/>
  <c r="C394" i="1"/>
  <c r="C393" i="1"/>
  <c r="C392" i="1"/>
  <c r="C390" i="1"/>
  <c r="C388" i="1"/>
  <c r="C387" i="1"/>
  <c r="C386" i="1" s="1"/>
  <c r="C385" i="1" s="1"/>
  <c r="C384" i="1"/>
  <c r="C383" i="1"/>
  <c r="C382" i="1"/>
  <c r="C380" i="1" s="1"/>
  <c r="C381" i="1"/>
  <c r="C379" i="1"/>
  <c r="C372" i="1"/>
  <c r="C370" i="1"/>
  <c r="C369" i="1"/>
  <c r="C367" i="1"/>
  <c r="C366" i="1"/>
  <c r="C364" i="1" s="1"/>
  <c r="C363" i="1"/>
  <c r="C362" i="1"/>
  <c r="C360" i="1" s="1"/>
  <c r="C359" i="1" s="1"/>
  <c r="C361" i="1"/>
  <c r="C358" i="1"/>
  <c r="C357" i="1"/>
  <c r="C353" i="1" s="1"/>
  <c r="C356" i="1"/>
  <c r="C352" i="1"/>
  <c r="C350" i="1"/>
  <c r="C349" i="1"/>
  <c r="C348" i="1"/>
  <c r="C347" i="1" s="1"/>
  <c r="C346" i="1"/>
  <c r="C345" i="1"/>
  <c r="C344" i="1"/>
  <c r="C343" i="1"/>
  <c r="C342" i="1"/>
  <c r="C341" i="1" s="1"/>
  <c r="C340" i="1"/>
  <c r="C339" i="1" s="1"/>
  <c r="C338" i="1"/>
  <c r="C337" i="1"/>
  <c r="C336" i="1"/>
  <c r="C334" i="1" s="1"/>
  <c r="C335" i="1"/>
  <c r="C333" i="1"/>
  <c r="C332" i="1"/>
  <c r="C331" i="1" s="1"/>
  <c r="C329" i="1"/>
  <c r="C326" i="1"/>
  <c r="C321" i="1"/>
  <c r="C320" i="1" s="1"/>
  <c r="C319" i="1"/>
  <c r="C318" i="1"/>
  <c r="C317" i="1"/>
  <c r="C316" i="1"/>
  <c r="C315" i="1"/>
  <c r="C314" i="1"/>
  <c r="C313" i="1"/>
  <c r="C312" i="1" s="1"/>
  <c r="C311" i="1"/>
  <c r="C310" i="1" s="1"/>
  <c r="C309" i="1"/>
  <c r="C308" i="1"/>
  <c r="C307" i="1"/>
  <c r="C306" i="1"/>
  <c r="C304" i="1"/>
  <c r="C303" i="1"/>
  <c r="C302" i="1"/>
  <c r="C301" i="1"/>
  <c r="C300" i="1"/>
  <c r="C299" i="1"/>
  <c r="C298" i="1" s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 s="1"/>
  <c r="C284" i="1"/>
  <c r="C283" i="1"/>
  <c r="C282" i="1" s="1"/>
  <c r="C281" i="1"/>
  <c r="C280" i="1"/>
  <c r="C279" i="1" s="1"/>
  <c r="C278" i="1"/>
  <c r="C277" i="1"/>
  <c r="C276" i="1"/>
  <c r="C274" i="1"/>
  <c r="C272" i="1"/>
  <c r="C269" i="1"/>
  <c r="C268" i="1"/>
  <c r="C267" i="1"/>
  <c r="C266" i="1"/>
  <c r="C265" i="1"/>
  <c r="C264" i="1"/>
  <c r="C262" i="1"/>
  <c r="C261" i="1"/>
  <c r="C259" i="1"/>
  <c r="C258" i="1"/>
  <c r="C257" i="1"/>
  <c r="C256" i="1"/>
  <c r="C255" i="1"/>
  <c r="C254" i="1"/>
  <c r="C252" i="1" s="1"/>
  <c r="C253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 s="1"/>
  <c r="C234" i="1" s="1"/>
  <c r="C233" i="1"/>
  <c r="C232" i="1"/>
  <c r="C231" i="1"/>
  <c r="C230" i="1"/>
  <c r="C229" i="1" s="1"/>
  <c r="C228" i="1"/>
  <c r="C227" i="1"/>
  <c r="C224" i="1"/>
  <c r="C222" i="1"/>
  <c r="C221" i="1" s="1"/>
  <c r="C220" i="1" s="1"/>
  <c r="C219" i="1"/>
  <c r="C217" i="1"/>
  <c r="C216" i="1"/>
  <c r="C215" i="1"/>
  <c r="C214" i="1"/>
  <c r="C213" i="1"/>
  <c r="C212" i="1" s="1"/>
  <c r="C205" i="1"/>
  <c r="C204" i="1"/>
  <c r="C203" i="1" s="1"/>
  <c r="C202" i="1"/>
  <c r="C201" i="1"/>
  <c r="C200" i="1"/>
  <c r="C199" i="1"/>
  <c r="C198" i="1"/>
  <c r="C197" i="1"/>
  <c r="C196" i="1"/>
  <c r="C195" i="1" s="1"/>
  <c r="C194" i="1" s="1"/>
  <c r="C193" i="1"/>
  <c r="C191" i="1"/>
  <c r="C190" i="1"/>
  <c r="C188" i="1" s="1"/>
  <c r="C189" i="1"/>
  <c r="C187" i="1"/>
  <c r="C185" i="1" s="1"/>
  <c r="C186" i="1"/>
  <c r="C184" i="1"/>
  <c r="C183" i="1"/>
  <c r="C182" i="1"/>
  <c r="C181" i="1" s="1"/>
  <c r="C177" i="1"/>
  <c r="C176" i="1"/>
  <c r="C175" i="1" s="1"/>
  <c r="C171" i="1"/>
  <c r="C169" i="1" s="1"/>
  <c r="C168" i="1"/>
  <c r="C166" i="1"/>
  <c r="C165" i="1"/>
  <c r="C164" i="1"/>
  <c r="C163" i="1"/>
  <c r="C160" i="1"/>
  <c r="C159" i="1"/>
  <c r="C158" i="1"/>
  <c r="C157" i="1"/>
  <c r="C156" i="1"/>
  <c r="C155" i="1"/>
  <c r="C154" i="1"/>
  <c r="C153" i="1"/>
  <c r="C152" i="1"/>
  <c r="C151" i="1"/>
  <c r="C149" i="1"/>
  <c r="C148" i="1"/>
  <c r="C147" i="1"/>
  <c r="C146" i="1"/>
  <c r="C145" i="1" s="1"/>
  <c r="C143" i="1"/>
  <c r="C142" i="1"/>
  <c r="C141" i="1"/>
  <c r="C140" i="1"/>
  <c r="C139" i="1"/>
  <c r="C138" i="1"/>
  <c r="C136" i="1" s="1"/>
  <c r="C137" i="1"/>
  <c r="C135" i="1"/>
  <c r="C134" i="1"/>
  <c r="C133" i="1"/>
  <c r="C132" i="1"/>
  <c r="C131" i="1"/>
  <c r="C130" i="1"/>
  <c r="C126" i="1" s="1"/>
  <c r="C125" i="1" s="1"/>
  <c r="C129" i="1"/>
  <c r="C128" i="1"/>
  <c r="C127" i="1"/>
  <c r="C123" i="1"/>
  <c r="C122" i="1"/>
  <c r="C121" i="1"/>
  <c r="C120" i="1"/>
  <c r="C119" i="1" s="1"/>
  <c r="C114" i="1" s="1"/>
  <c r="C118" i="1"/>
  <c r="C117" i="1"/>
  <c r="C116" i="1"/>
  <c r="C115" i="1"/>
  <c r="C113" i="1"/>
  <c r="C112" i="1"/>
  <c r="C111" i="1"/>
  <c r="C110" i="1"/>
  <c r="C109" i="1"/>
  <c r="C108" i="1" s="1"/>
  <c r="C107" i="1"/>
  <c r="C106" i="1"/>
  <c r="C99" i="1" s="1"/>
  <c r="C105" i="1"/>
  <c r="C104" i="1"/>
  <c r="C103" i="1"/>
  <c r="C102" i="1"/>
  <c r="C101" i="1"/>
  <c r="C100" i="1"/>
  <c r="C98" i="1"/>
  <c r="C96" i="1" s="1"/>
  <c r="C97" i="1"/>
  <c r="C95" i="1"/>
  <c r="C94" i="1"/>
  <c r="C93" i="1"/>
  <c r="C92" i="1"/>
  <c r="C91" i="1"/>
  <c r="C90" i="1"/>
  <c r="C88" i="1" s="1"/>
  <c r="C89" i="1"/>
  <c r="C87" i="1"/>
  <c r="C86" i="1"/>
  <c r="C85" i="1"/>
  <c r="C84" i="1"/>
  <c r="C83" i="1"/>
  <c r="C82" i="1"/>
  <c r="C81" i="1" s="1"/>
  <c r="C80" i="1"/>
  <c r="C79" i="1"/>
  <c r="C78" i="1"/>
  <c r="C77" i="1"/>
  <c r="C76" i="1"/>
  <c r="C75" i="1"/>
  <c r="C74" i="1"/>
  <c r="C73" i="1"/>
  <c r="C72" i="1"/>
  <c r="C71" i="1" s="1"/>
  <c r="C70" i="1"/>
  <c r="C69" i="1"/>
  <c r="C68" i="1" s="1"/>
  <c r="C67" i="1"/>
  <c r="C66" i="1"/>
  <c r="C65" i="1" s="1"/>
  <c r="C64" i="1" s="1"/>
  <c r="C63" i="1"/>
  <c r="C62" i="1"/>
  <c r="C61" i="1"/>
  <c r="C60" i="1"/>
  <c r="C59" i="1"/>
  <c r="C58" i="1"/>
  <c r="C57" i="1" s="1"/>
  <c r="C56" i="1"/>
  <c r="C55" i="1"/>
  <c r="C54" i="1"/>
  <c r="C53" i="1"/>
  <c r="C52" i="1"/>
  <c r="C51" i="1"/>
  <c r="C50" i="1"/>
  <c r="C49" i="1" s="1"/>
  <c r="C48" i="1"/>
  <c r="C47" i="1"/>
  <c r="C46" i="1"/>
  <c r="C44" i="1"/>
  <c r="C43" i="1"/>
  <c r="C42" i="1"/>
  <c r="C40" i="1" s="1"/>
  <c r="C41" i="1"/>
  <c r="C39" i="1"/>
  <c r="C38" i="1"/>
  <c r="C35" i="1"/>
  <c r="C34" i="1"/>
  <c r="C33" i="1"/>
  <c r="C32" i="1"/>
  <c r="C30" i="1" s="1"/>
  <c r="C27" i="1" s="1"/>
  <c r="C31" i="1"/>
  <c r="C29" i="1"/>
  <c r="C28" i="1"/>
  <c r="C26" i="1"/>
  <c r="C24" i="1"/>
  <c r="C23" i="1"/>
  <c r="C22" i="1" s="1"/>
  <c r="C20" i="1" s="1"/>
  <c r="C16" i="1" s="1"/>
  <c r="C21" i="1"/>
  <c r="C19" i="1"/>
  <c r="C18" i="1"/>
  <c r="C17" i="1"/>
  <c r="C15" i="1"/>
  <c r="C11" i="1" s="1"/>
  <c r="C14" i="1"/>
  <c r="C13" i="1"/>
  <c r="C12" i="1"/>
  <c r="C10" i="1"/>
  <c r="C9" i="1"/>
  <c r="C8" i="1"/>
  <c r="C7" i="1"/>
  <c r="C5" i="1" s="1"/>
  <c r="C6" i="1"/>
  <c r="C45" i="1" l="1"/>
  <c r="C275" i="1"/>
  <c r="C273" i="1" s="1"/>
  <c r="C271" i="1" s="1"/>
  <c r="C270" i="1" s="1"/>
  <c r="C424" i="1"/>
  <c r="C4" i="1"/>
  <c r="C417" i="1"/>
  <c r="C162" i="1"/>
  <c r="C161" i="1" s="1"/>
  <c r="C144" i="1" s="1"/>
  <c r="C124" i="1" s="1"/>
  <c r="C407" i="1"/>
  <c r="C351" i="1" s="1"/>
  <c r="C3" i="1" l="1"/>
  <c r="C2" i="1" s="1"/>
</calcChain>
</file>

<file path=xl/sharedStrings.xml><?xml version="1.0" encoding="utf-8"?>
<sst xmlns="http://schemas.openxmlformats.org/spreadsheetml/2006/main" count="873" uniqueCount="873">
  <si>
    <t>Area Sanitaria</t>
  </si>
  <si>
    <t>TA</t>
  </si>
  <si>
    <t>TA (TOTALE ATTIVO)</t>
  </si>
  <si>
    <t>AAZ999</t>
  </si>
  <si>
    <t>A) IMMOBILIZZAZIONI</t>
  </si>
  <si>
    <t>AAA000</t>
  </si>
  <si>
    <t>A.I) IMMOBILIZZAZIONI IMMATERIALI</t>
  </si>
  <si>
    <t>AAA010</t>
  </si>
  <si>
    <t>A.I.1) Costi di impianto e di ampliamento</t>
  </si>
  <si>
    <t>AAA020</t>
  </si>
  <si>
    <t>A.I.1.a) Costi di impianto e di ampliamento</t>
  </si>
  <si>
    <t>AAA030</t>
  </si>
  <si>
    <t>A.I.1.b) F.do Amm.to costi di impianto e di ampliamento</t>
  </si>
  <si>
    <t>AAA040</t>
  </si>
  <si>
    <t>A.I.2) Costi di ricerca e sviluppo</t>
  </si>
  <si>
    <t>AAA050</t>
  </si>
  <si>
    <t>A.I.2.a) Costi di ricerca e sviluppo</t>
  </si>
  <si>
    <t>AAA060</t>
  </si>
  <si>
    <t>A.I.2.b) F.do Amm.to costi di ricerca e sviluppo</t>
  </si>
  <si>
    <t>AAA070</t>
  </si>
  <si>
    <t>A.I.3) Diritti di brevetto e diritti di utilizzazione delle opere d'ingegno</t>
  </si>
  <si>
    <t>AAA080</t>
  </si>
  <si>
    <t>A.I.3.a) Diritti di brevetto e diritti di utilizzazione delle opere d'ingegno - derivanti dall'attività di ricerca</t>
  </si>
  <si>
    <t>AAA090</t>
  </si>
  <si>
    <t>A.I.3.b) F.do Amm.to diritti di brevetto e diritti di utilizzazione delle opere d'ingegno - derivanti dall'attività di ricerca</t>
  </si>
  <si>
    <t>AAA100</t>
  </si>
  <si>
    <t>A.I.3.c) Diritti di brevetto e diritti di utilizzazione delle opere d'ingegno - altri</t>
  </si>
  <si>
    <t>AAA110</t>
  </si>
  <si>
    <t>A.I.3.d) F.do Amm.to diritti di brevetto e diritti di utilizzazione delle opere d'ingegno - altri</t>
  </si>
  <si>
    <t>AAA120</t>
  </si>
  <si>
    <t>A.I.4) Immobilizzazioni immateriali in corso e acconti</t>
  </si>
  <si>
    <t>AAA120a</t>
  </si>
  <si>
    <t>A.I.4.a) Costi di impianto e di ampliamento</t>
  </si>
  <si>
    <t>AAA120b</t>
  </si>
  <si>
    <t>A.I.4.b) Costi di ricerca, sviluppo</t>
  </si>
  <si>
    <t>AAA120c</t>
  </si>
  <si>
    <t>A.I.4.c) Diritti di brevetto e diritti di utilizzazione delle opere d'ingegno</t>
  </si>
  <si>
    <t>AAA120d</t>
  </si>
  <si>
    <t>A.I.4.d) Altre immobilizzazioni immateriali</t>
  </si>
  <si>
    <t>AAA121a</t>
  </si>
  <si>
    <t>A.I.4.d.1) Concessioni, licenze, marchi e diritti simili</t>
  </si>
  <si>
    <t>AAA121b</t>
  </si>
  <si>
    <t>A.I.4.d.2) Migliorie su beni di terzi</t>
  </si>
  <si>
    <t>AAA121b1</t>
  </si>
  <si>
    <t>A.I.4.d.2.a) Migliorie su beni di terzi con vincolo di destinazione sanitaria senza termini di scadenza</t>
  </si>
  <si>
    <t>AAA121b2</t>
  </si>
  <si>
    <t>A.I.4.d.2.b) Altre migliorie su beni di terzi</t>
  </si>
  <si>
    <t>AAA121c</t>
  </si>
  <si>
    <t>A.I.4.d.3) Pubblicità</t>
  </si>
  <si>
    <t>AAA121d</t>
  </si>
  <si>
    <t>A.I.4.d.4) Altre immobilizzazioni immateriali</t>
  </si>
  <si>
    <t>AAA130</t>
  </si>
  <si>
    <t>A.I.5) Altre immobilizzazioni immateriali</t>
  </si>
  <si>
    <t>AAA140</t>
  </si>
  <si>
    <t>A.I.5.a) Concessioni, licenze, marchi e diritti simili</t>
  </si>
  <si>
    <t>AAA150</t>
  </si>
  <si>
    <t>A.I.5.b) F.do Amm.to concessioni, licenze, marchi e diritti simili</t>
  </si>
  <si>
    <t>AAA160</t>
  </si>
  <si>
    <t>A.I.5.c) Migliorie su beni di terzi</t>
  </si>
  <si>
    <t>AAA160a</t>
  </si>
  <si>
    <t>A.I.5.c.1) Migliorie su beni di terzi con vincolo di destinazione sanitaria senza termini di scadenza</t>
  </si>
  <si>
    <t>AAA160b</t>
  </si>
  <si>
    <t>A.I.5.c.2) Altre migliorie su beni di terzi</t>
  </si>
  <si>
    <t>AAA170</t>
  </si>
  <si>
    <t>A.I.5.d) F.do Amm.to migliorie su beni di terzi</t>
  </si>
  <si>
    <t>AAA170a</t>
  </si>
  <si>
    <t>A.I.5.d.1) F.do Amm.to migliorie su beni di terzi con vincolo di destinazione sanitaria senza termini di scadenza</t>
  </si>
  <si>
    <t>AAA170b</t>
  </si>
  <si>
    <t>A.I.5.d.2) F.do Amm.to altre migliorie su beni di terzi</t>
  </si>
  <si>
    <t>AAA180</t>
  </si>
  <si>
    <t>A.I.5.e) Pubblicità</t>
  </si>
  <si>
    <t>AAA190</t>
  </si>
  <si>
    <t>A.I.5.f) F.do Amm.to pubblicità</t>
  </si>
  <si>
    <t>AAA200</t>
  </si>
  <si>
    <t>A.I.5.g) Altre immobilizzazioni immateriali</t>
  </si>
  <si>
    <t>AAA210</t>
  </si>
  <si>
    <t>A.I.5.h) F.do Amm.to altre immobilizzazioni immateriali</t>
  </si>
  <si>
    <t>AAA220</t>
  </si>
  <si>
    <t>A.I.6) Fondo Svalutazione immobilizzazioni immateriali</t>
  </si>
  <si>
    <t>AAA230</t>
  </si>
  <si>
    <t>A.I.6.a) F.do Svalut. Costi di impianto e di ampliamento</t>
  </si>
  <si>
    <t>AAA240</t>
  </si>
  <si>
    <t>A.I.6.b) F.do Svalut. Costi di ricerca e sviluppo</t>
  </si>
  <si>
    <t>AAA250</t>
  </si>
  <si>
    <t>A.I.6.c) F.do Svalut. Diritti di brevetto e diritti di utilizzazione delle opere d'ingegno</t>
  </si>
  <si>
    <t>AAA260</t>
  </si>
  <si>
    <t>A.I.6.d) F.do Svalut. Altre immobilizzazioni immateriali</t>
  </si>
  <si>
    <t>AAA270</t>
  </si>
  <si>
    <t>A.II) IMMOBILIZZAZIONI MATERIALI</t>
  </si>
  <si>
    <t>AAA280</t>
  </si>
  <si>
    <t>A.II.1) Terreni</t>
  </si>
  <si>
    <t>AAA290</t>
  </si>
  <si>
    <t>A.II.1.a) Terreni disponibili</t>
  </si>
  <si>
    <t>AAA300</t>
  </si>
  <si>
    <t>A.II.1.b) Terreni indisponibili</t>
  </si>
  <si>
    <t>AAA310</t>
  </si>
  <si>
    <t>A.II.2) Fabbricati</t>
  </si>
  <si>
    <t>AAA320</t>
  </si>
  <si>
    <t>A.II.2.a) Fabbricati non strumentali (disponibili)</t>
  </si>
  <si>
    <t>AAA330</t>
  </si>
  <si>
    <t>A.II.2.a.1) Fabbricati non strumentali (disponibili)</t>
  </si>
  <si>
    <t>AAA330a</t>
  </si>
  <si>
    <t>A.II.2.a.1.a) Fabbricati non strumentali (disponibili)</t>
  </si>
  <si>
    <t>AAA330b</t>
  </si>
  <si>
    <t>A.II.2.a.1.b) Costruzioni leggere non strumentali (disponibili)</t>
  </si>
  <si>
    <t>AAA340</t>
  </si>
  <si>
    <t>A.II.2.a.2) F.do Amm.to Fabbricati non strumentali (disponibili)</t>
  </si>
  <si>
    <t>AAA340a</t>
  </si>
  <si>
    <t>A.II.2.a.2.a) F.do Amm.to Fabbricati non strumentali (disponibili)</t>
  </si>
  <si>
    <t>AAA340b</t>
  </si>
  <si>
    <t>A.II.2.a.2.b) F.do Amm.to Costruzioni leggere non strumentali (disponibili)</t>
  </si>
  <si>
    <t>AAA350</t>
  </si>
  <si>
    <t>A.II.2.b) Fabbricati strumentali (indisponibili)</t>
  </si>
  <si>
    <t>AAA360</t>
  </si>
  <si>
    <t>A.II.2.b.1) Fabbricati strumentali (indisponibili)</t>
  </si>
  <si>
    <t>AAA360a</t>
  </si>
  <si>
    <t>A.II.2.b.1.a) Fabbricati strumentali (indisponibili)</t>
  </si>
  <si>
    <t>AAA360b</t>
  </si>
  <si>
    <t>A.II.2.b.1.b) Costruzioni leggere strumentali (indisponibili)</t>
  </si>
  <si>
    <t>AAA370</t>
  </si>
  <si>
    <t>A.II.2.b.2) F.do Amm.to Fabbricati strumentali (indisponibili)</t>
  </si>
  <si>
    <t>AAA370a</t>
  </si>
  <si>
    <t>A.II.2.b.2.a) F.do Amm.to Fabbricati strumentali (indisponibili)</t>
  </si>
  <si>
    <t>AAA370b</t>
  </si>
  <si>
    <t>A.II.2.b.2.b) F.do Amm.to Costruzioni leggere strumentali (indisponibili)</t>
  </si>
  <si>
    <t>AAA380</t>
  </si>
  <si>
    <t>A.II.3) Impianti e macchinari</t>
  </si>
  <si>
    <t>AAA390</t>
  </si>
  <si>
    <t>A.II.3.a) Impianti e macchinari</t>
  </si>
  <si>
    <t>AAA390a</t>
  </si>
  <si>
    <t>A.II.3.a.1) Impianti e macchinari - audiovisivi</t>
  </si>
  <si>
    <t>AAA390b</t>
  </si>
  <si>
    <t>A.II.3.a.2) Impianti e macchinari - altro</t>
  </si>
  <si>
    <t>AAA400</t>
  </si>
  <si>
    <t>A.II.3.b) F.do Amm.to Impianti e macchinari</t>
  </si>
  <si>
    <t>AAA400a</t>
  </si>
  <si>
    <t>A.II.3.b.1) F.do Amm.to Impianti e macchinari - audiovisivi</t>
  </si>
  <si>
    <t>AAA400b</t>
  </si>
  <si>
    <t>A.II.3.b.2) F.do Amm.to Impianti e macchinari - altro</t>
  </si>
  <si>
    <t>AAA410</t>
  </si>
  <si>
    <t>A.II.4) Attrezzature sanitarie e scientifiche</t>
  </si>
  <si>
    <t>AAA420</t>
  </si>
  <si>
    <t>A.II.4.a) Attrezzature sanitarie e scientifiche</t>
  </si>
  <si>
    <t>AAA430</t>
  </si>
  <si>
    <t>A.II.4.b) F.do Amm.to Attrezzature sanitarie e scientifiche</t>
  </si>
  <si>
    <t>AAA440</t>
  </si>
  <si>
    <t>A.II.5) Mobili e arredi</t>
  </si>
  <si>
    <t>AAA450</t>
  </si>
  <si>
    <t>A.II.5.a) Mobili e arredi</t>
  </si>
  <si>
    <t>AAA460</t>
  </si>
  <si>
    <t>A.II.5.b) F.do Amm.to Mobili e arredi</t>
  </si>
  <si>
    <t>AAA470</t>
  </si>
  <si>
    <t>A.II.6) Automezzi</t>
  </si>
  <si>
    <t>AAA480</t>
  </si>
  <si>
    <t>A.II.6.a) Automezzi</t>
  </si>
  <si>
    <t>AAA490</t>
  </si>
  <si>
    <t>A.II.6.b) F.do Amm.to Automezzi</t>
  </si>
  <si>
    <t>AAA500</t>
  </si>
  <si>
    <t>A.II.7) Oggetti d'arte</t>
  </si>
  <si>
    <t>AAA510</t>
  </si>
  <si>
    <t>A.II.8) Altre immobilizzazioni materiali</t>
  </si>
  <si>
    <t>AAA520</t>
  </si>
  <si>
    <t>A.II.8.a) Altre immobilizzazioni materiali</t>
  </si>
  <si>
    <t>AAA520a</t>
  </si>
  <si>
    <t>A.II.8.a.1) Macchine d'ufficio</t>
  </si>
  <si>
    <t>AAA520b</t>
  </si>
  <si>
    <t>A.II.8.a.2) Altre immobilizzazioni materiali (altri beni)</t>
  </si>
  <si>
    <t>AAA530</t>
  </si>
  <si>
    <t>A.II.8.b) F.do Amm.to Altre immobilizzazioni materiali</t>
  </si>
  <si>
    <t>AAA530a</t>
  </si>
  <si>
    <t>A.II.8.b.1) F.do Amm.to Macchine d'ufficio</t>
  </si>
  <si>
    <t>AAA530b</t>
  </si>
  <si>
    <t>A.II.8.b.2) F.do Amm.to Altre immobilizzazioni materiali (altri beni)</t>
  </si>
  <si>
    <t>AAA540</t>
  </si>
  <si>
    <t>A.II.9) Immobilizzazioni materiali in corso e acconti</t>
  </si>
  <si>
    <t>AAA540a</t>
  </si>
  <si>
    <t>A.II.9.a) Terreni</t>
  </si>
  <si>
    <t>AAA540b</t>
  </si>
  <si>
    <t>A.II.9.b) Fabbricati</t>
  </si>
  <si>
    <t>AAA540c</t>
  </si>
  <si>
    <t>A.II.9.c) Impianti e macchinari</t>
  </si>
  <si>
    <t>AAA540d</t>
  </si>
  <si>
    <t>A.II.9.d) Attrezzature sanitarie e scientifiche</t>
  </si>
  <si>
    <t>AAA540e</t>
  </si>
  <si>
    <t>A.II.9.e) Mobili e arredi</t>
  </si>
  <si>
    <t>AAA540f</t>
  </si>
  <si>
    <t>A.II.9.f) Automezzi</t>
  </si>
  <si>
    <t>AAA540g</t>
  </si>
  <si>
    <t>A.II.9.g) Oggetti d'arte</t>
  </si>
  <si>
    <t>AAA540h</t>
  </si>
  <si>
    <t>A.II.9.h) Altre immobilizzazioni materiali</t>
  </si>
  <si>
    <t>AAA540h1</t>
  </si>
  <si>
    <t>A.II.9.h.1) Macchine d'ufficio</t>
  </si>
  <si>
    <t>AAA540h2</t>
  </si>
  <si>
    <t>A.II.9.h.2) Altre immobilizzaioni materiali (altri beni)</t>
  </si>
  <si>
    <t>AAA550</t>
  </si>
  <si>
    <t>A.II.10) Fondo Svalutazione immobilizzazioni materiali</t>
  </si>
  <si>
    <t>AAA560</t>
  </si>
  <si>
    <t>A.II.10.a) F.do Svalut. Terreni</t>
  </si>
  <si>
    <t>AAA570</t>
  </si>
  <si>
    <t>A.II.10.b) F.do Svalut. Fabbricati</t>
  </si>
  <si>
    <t>AAA580</t>
  </si>
  <si>
    <t>A.II.10.c) F.do Svalut. Impianti e macchinari</t>
  </si>
  <si>
    <t>AAA590</t>
  </si>
  <si>
    <t>A.II.10.d) F.do Svalut. Attrezzature sanitarie e scientifiche</t>
  </si>
  <si>
    <t>AAA600</t>
  </si>
  <si>
    <t>A.II.10.e) F.do Svalut. Mobili e arredi</t>
  </si>
  <si>
    <t>AAA610</t>
  </si>
  <si>
    <t>A.II.10.f) F.do Svalut. Automezzi</t>
  </si>
  <si>
    <t>AAA620</t>
  </si>
  <si>
    <t>A.II.10.g) F.do Svalut. Oggetti d'arte</t>
  </si>
  <si>
    <t>AAA630</t>
  </si>
  <si>
    <t>A.II.10.h) F.do Svalut. Altre immobilizzazioni materiali</t>
  </si>
  <si>
    <t>AAA640</t>
  </si>
  <si>
    <t>A.III) IMMOBILIZZAZIONI FINANZIARIE</t>
  </si>
  <si>
    <t>AAA650</t>
  </si>
  <si>
    <t>A.III.1) Crediti finanziari</t>
  </si>
  <si>
    <t>AAA660</t>
  </si>
  <si>
    <t>A.III.1.a) Crediti finanziari v/Stato</t>
  </si>
  <si>
    <t>AAA670</t>
  </si>
  <si>
    <t>A.III.1.b) Crediti finanziari v/Regione</t>
  </si>
  <si>
    <t>AAA680</t>
  </si>
  <si>
    <t>A.III.1.c) Crediti finanziari v/partecipate</t>
  </si>
  <si>
    <t>AAA690</t>
  </si>
  <si>
    <t>A.III.1.d) Crediti finanziari v/altri</t>
  </si>
  <si>
    <t>AAA700</t>
  </si>
  <si>
    <t>A.III.2) Titoli</t>
  </si>
  <si>
    <t>AAA710</t>
  </si>
  <si>
    <t>A.III.2.a) Partecipazioni</t>
  </si>
  <si>
    <t>AAA710a</t>
  </si>
  <si>
    <t>A.III.2.a.1) Partecipazioni in imprese controllate</t>
  </si>
  <si>
    <t>AAA710b</t>
  </si>
  <si>
    <t>A.III.2.a.2) Partecipazioni in imprese collegate</t>
  </si>
  <si>
    <t>AAA710c</t>
  </si>
  <si>
    <t>A.III.2.a.3) Partecipazioni in altre imprese</t>
  </si>
  <si>
    <t>AAA720</t>
  </si>
  <si>
    <t>A.III.2.b) Altri titoli</t>
  </si>
  <si>
    <t>AAA730</t>
  </si>
  <si>
    <t>A.III.2.b.1) Titoli di Stato</t>
  </si>
  <si>
    <t>AAA740</t>
  </si>
  <si>
    <t>A.III.2.b.2) Altre Obbligazioni</t>
  </si>
  <si>
    <t>AAA750</t>
  </si>
  <si>
    <t>A.III.2.b.3) Titoli azionari quotati in Borsa</t>
  </si>
  <si>
    <t>AAA760</t>
  </si>
  <si>
    <t>A.III.2.b.4) Titoli diversi</t>
  </si>
  <si>
    <t>ABZ999</t>
  </si>
  <si>
    <t>B) ATTIVO CIRCOLANTE</t>
  </si>
  <si>
    <t>ABA000</t>
  </si>
  <si>
    <t>B.I) RIMANENZE</t>
  </si>
  <si>
    <t>ABA010</t>
  </si>
  <si>
    <t>B.I.1) Rimanenze beni sanitari</t>
  </si>
  <si>
    <t>ABA020</t>
  </si>
  <si>
    <t>B.I.1.a) Prodotti farmaceutici ed emoderivati</t>
  </si>
  <si>
    <t>ABA030</t>
  </si>
  <si>
    <t>B.I.1.b) Sangue ed emocomponenti</t>
  </si>
  <si>
    <t>ABA040</t>
  </si>
  <si>
    <t>B.I.1.c) Dispositivi medici</t>
  </si>
  <si>
    <t>ABA050</t>
  </si>
  <si>
    <t>B.I.1.d) Prodotti dietetici</t>
  </si>
  <si>
    <t>ABA060</t>
  </si>
  <si>
    <t>B.I.1.e) Materiali per la profilassi (vaccini)</t>
  </si>
  <si>
    <t>ABA070</t>
  </si>
  <si>
    <t>B.I.1.f) Prodotti chimici</t>
  </si>
  <si>
    <t>ABA080</t>
  </si>
  <si>
    <t>B.I.1.g) Materiali e prodotti per uso veterinario</t>
  </si>
  <si>
    <t>ABA090</t>
  </si>
  <si>
    <t>B.I.1.h) Altri beni e prodotti sanitari</t>
  </si>
  <si>
    <t>ABA100</t>
  </si>
  <si>
    <t>B.I.1.i) Acconti per acquisto di beni e prodotti sanitari</t>
  </si>
  <si>
    <t>ABA110</t>
  </si>
  <si>
    <t>B.I.2) Rimanenze beni non sanitari</t>
  </si>
  <si>
    <t>ABA120</t>
  </si>
  <si>
    <t>B.I.2.a) Prodotti alimentari</t>
  </si>
  <si>
    <t>ABA130</t>
  </si>
  <si>
    <t>B.I.2.b) Materiali di guardaroba, di pulizia, e di convivenza in genere</t>
  </si>
  <si>
    <t>ABA140</t>
  </si>
  <si>
    <t>B.I.2.c) Combustibili, carburanti e lubrificanti</t>
  </si>
  <si>
    <t>ABA150</t>
  </si>
  <si>
    <t>B.I.2.d) Supporti informatici e cancelleria</t>
  </si>
  <si>
    <t>ABA160</t>
  </si>
  <si>
    <t>B.I.2.e) Materiale per la manutenzione</t>
  </si>
  <si>
    <t>ABA170</t>
  </si>
  <si>
    <t>B.I.2.f) Altri beni e prodotti non sanitari</t>
  </si>
  <si>
    <t>ABA180</t>
  </si>
  <si>
    <t>B.I.2.g) Acconti per acquisto di beni e prodotti non sanitari</t>
  </si>
  <si>
    <t>ABA190</t>
  </si>
  <si>
    <t xml:space="preserve">B.II) CREDITI </t>
  </si>
  <si>
    <t>ABA200</t>
  </si>
  <si>
    <t>B.II.1) Crediti v/Stato</t>
  </si>
  <si>
    <t>ABA201</t>
  </si>
  <si>
    <t>B.II.1.a) Crediti v/Stato per spesa corrente - FSN indistinto</t>
  </si>
  <si>
    <t>ABA220</t>
  </si>
  <si>
    <t>B.II.1.b) Crediti v/Stato per spesa corrente - FSN vincolato</t>
  </si>
  <si>
    <t>ABA230</t>
  </si>
  <si>
    <t>B.II.1.c) Crediti v/Stato per mobilità attiva extraregionale</t>
  </si>
  <si>
    <t>ABA240</t>
  </si>
  <si>
    <t>B.II.1.d) Crediti v/Stato per mobilità attiva internazionale</t>
  </si>
  <si>
    <t>ABA250</t>
  </si>
  <si>
    <t>B.II.1.e) Crediti v/Stato per acconto quota fabbisogno sanitario regionale standard</t>
  </si>
  <si>
    <t>ABA260</t>
  </si>
  <si>
    <t>B.II.1.f) Crediti v/Stato per finanziamento sanitario aggiuntivo corrente</t>
  </si>
  <si>
    <t>ABA270</t>
  </si>
  <si>
    <t>B.II.1.g) Crediti v/Stato per spesa corrente - altro</t>
  </si>
  <si>
    <t>ABA271</t>
  </si>
  <si>
    <t>B.II.1.h) Crediti v/Stato per spesa corrente per STP (ex D.lgs. 286/98)</t>
  </si>
  <si>
    <t>ABA280</t>
  </si>
  <si>
    <t>B.II.1.i) Crediti v/Stato per finanziamenti per investimenti</t>
  </si>
  <si>
    <t>ABA290</t>
  </si>
  <si>
    <t>B.II.1.j) Crediti v/Stato per ricerca</t>
  </si>
  <si>
    <t>ABA300</t>
  </si>
  <si>
    <t>B.II.1.j.1) Crediti v/Stato per ricerca corrente - Ministero della Salute</t>
  </si>
  <si>
    <t>ABA310</t>
  </si>
  <si>
    <t>B.II.1.j.2) Crediti v/Stato per ricerca finalizzata - Ministero della Salute</t>
  </si>
  <si>
    <t>ABA320</t>
  </si>
  <si>
    <t xml:space="preserve">B.II.1.j.3) Crediti v/Stato per ricerca - altre Amministrazioni centrali </t>
  </si>
  <si>
    <t>ABA330</t>
  </si>
  <si>
    <t>B.II.1.j.4) Crediti v/Stato per ricerca - finanziamenti per investimenti</t>
  </si>
  <si>
    <t>ABA340</t>
  </si>
  <si>
    <t>B.II.1.k) Crediti v/prefetture</t>
  </si>
  <si>
    <t>ABA350</t>
  </si>
  <si>
    <t>B.II.2) Crediti v/Regione o Provincia Autonoma</t>
  </si>
  <si>
    <t>ABA360</t>
  </si>
  <si>
    <t>B.II.2.a) Crediti v/Regione o Provincia Autonoma per spesa corrente</t>
  </si>
  <si>
    <t>ABA390</t>
  </si>
  <si>
    <t>B.II.2.a.1) Crediti v/Regione o Provincia Autonoma per quota FSR</t>
  </si>
  <si>
    <t>ABA390a</t>
  </si>
  <si>
    <t>B.II.2.a.1.a) Crediti v/Regione o Provincia Autonoma per quota FSR</t>
  </si>
  <si>
    <t>ABA390b</t>
  </si>
  <si>
    <t>B.II.2.a.1.b) Crediti v/Azienda Zero per quota FSR</t>
  </si>
  <si>
    <t>ABA400</t>
  </si>
  <si>
    <t>B.II.2.a.2) Crediti v/Regione o Provincia Autonoma per mobilità attiva intraregionale</t>
  </si>
  <si>
    <t>ABA400a</t>
  </si>
  <si>
    <t>B.II.2.a.2.a) Crediti v/Regione o Provincia Autonoma per mobilità attiva intraregionale</t>
  </si>
  <si>
    <t>ABA400b</t>
  </si>
  <si>
    <t>B.II.2.a.2.b) Crediti v/Azienda Zero per mobilità attiva intraregionale</t>
  </si>
  <si>
    <t>ABA410</t>
  </si>
  <si>
    <t>B.II.2.a.3) Crediti v/Regione o Provincia Autonoma per mobilità attiva extraregionale</t>
  </si>
  <si>
    <t>ABA410a</t>
  </si>
  <si>
    <t>B.II.2.a.3.a) Crediti v/Regione o Provincia Autonoma per mobilità attiva extraregionale</t>
  </si>
  <si>
    <t>ABA410b</t>
  </si>
  <si>
    <t>B.II.2.a.3.b) Crediti v/Azienda Zero per mobilità attiva extraregionale</t>
  </si>
  <si>
    <t>ABA420</t>
  </si>
  <si>
    <t>B.II.2.a.4) Crediti v/Regione o Provincia Autonoma per acconto quota FSR</t>
  </si>
  <si>
    <t>ABA420a</t>
  </si>
  <si>
    <t>B.II.2.a.4.a) Crediti v/Regione o Provincia Autonoma per acconto quota FSR</t>
  </si>
  <si>
    <t>ABA420b</t>
  </si>
  <si>
    <t>B.II.2.a.4.b) Crediti v/Azienda Zero per acconto quota FSR</t>
  </si>
  <si>
    <t>ABA430</t>
  </si>
  <si>
    <t>B.II.2.a.5) Crediti v/Regione o Provincia Autonoma per finanziamento sanitario aggiuntivo corrente LEA</t>
  </si>
  <si>
    <t>ABA430a</t>
  </si>
  <si>
    <t>B.II.2.a.5.a) Crediti v/Regione o Provincia Autonoma per finanziamento sanitario aggiuntivo corrente LEA</t>
  </si>
  <si>
    <t>ABA430b</t>
  </si>
  <si>
    <t>B.II.2.a.5.b) Crediti v/Azienda Zero per finanziamento sanitario aggiuntivo corrente LEA</t>
  </si>
  <si>
    <t>ABA440</t>
  </si>
  <si>
    <t>B.II.2.a.6) Crediti v/Regione o Provincia Autonoma per finanziamento sanitario aggiuntivo corrente extra LEA</t>
  </si>
  <si>
    <t>ABA440a</t>
  </si>
  <si>
    <t>B.II.2.a.6.a) Crediti v/Regione o Provincia Autonoma per finanziamento sanitario aggiuntivo corrente extra LEA</t>
  </si>
  <si>
    <t>ABA440b</t>
  </si>
  <si>
    <t>B.II.2.a.6.b) Crediti v/Azienda Zero per finanziamento sanitario aggiuntivo corrente extra LEA</t>
  </si>
  <si>
    <t>ABA450</t>
  </si>
  <si>
    <t>B.II.2.a.7) Crediti v/Regione o Provincia Autonoma per spesa corrente - altro</t>
  </si>
  <si>
    <t>ABA450a</t>
  </si>
  <si>
    <t>B.II.2.a.7.a) Crediti v/Regione o Provincia Autonoma per spesa corrente - altro - GSA</t>
  </si>
  <si>
    <t>ABA450b</t>
  </si>
  <si>
    <t>B.II.2.a.7.b) Crediti v/Azienda Zero per spesa corrente - altro</t>
  </si>
  <si>
    <t>ABA450c</t>
  </si>
  <si>
    <t>B.II.2.a.7.c) Crediti v/Regione o Provincia Autonoma per spesa corrente - altro - NO GSA</t>
  </si>
  <si>
    <t>ABA451</t>
  </si>
  <si>
    <t>B.II.2.a.8) Crediti v/Regione o Provincia Autonoma per spesa corrente - STP (ex D.lgs. 286/98)</t>
  </si>
  <si>
    <t>ABA451a</t>
  </si>
  <si>
    <t>B.II.2.a.8.a) Crediti v/Regione o Provincia Autonoma per spesa corrente - STP (ex D.lgs. 286/98)</t>
  </si>
  <si>
    <t>ABA451b</t>
  </si>
  <si>
    <t>B.II.2.a.8.b) Crediti v/Azienda Zero per spesa corrente - STP (ex D.lgs. 286/98)</t>
  </si>
  <si>
    <t>ABA460</t>
  </si>
  <si>
    <t>B.II.2.a.9) Crediti v/Regione o Provincia Autonoma per ricerca</t>
  </si>
  <si>
    <t>ABA460a</t>
  </si>
  <si>
    <t>B.II.2.a.9.a) Crediti v/Regione o Provincia Autonoma per ricerca</t>
  </si>
  <si>
    <t>ABA460b</t>
  </si>
  <si>
    <t>B.II.2.a.9.b) Crediti v/Azienda Zero per ricerca</t>
  </si>
  <si>
    <t>ABA461</t>
  </si>
  <si>
    <t>B.II.2.a.10) Crediti v/Regione o Provincia Autonoma per mobilità attiva internazionale</t>
  </si>
  <si>
    <t>ABA461a</t>
  </si>
  <si>
    <t>B.II.2.a.10.a) Crediti v/Regione o Provincia Autonoma per mobilità attiva internazionale</t>
  </si>
  <si>
    <t>ABA461b</t>
  </si>
  <si>
    <t>B.II.2.a.10.b) Crediti v/Azienda Zero per mobilità attiva internazionale</t>
  </si>
  <si>
    <t>ABA470</t>
  </si>
  <si>
    <t>B.II.2.b) Crediti v/Regione o Provincia Autonoma per versamenti a patrimonio netto</t>
  </si>
  <si>
    <t>ABA480</t>
  </si>
  <si>
    <t>B.II.2.b.1) Crediti v/Regione o Provincia Autonoma per finanziamenti per investimenti</t>
  </si>
  <si>
    <t>ABA480a</t>
  </si>
  <si>
    <t>B.II.2.b.1.a) Crediti v/Regione o Provincia Autonoma per finanziamenti per investimenti</t>
  </si>
  <si>
    <t>ABA480b</t>
  </si>
  <si>
    <t>B.II.2.b.1.b) Crediti v/Azienda Zero per finanziamenti per investimenti</t>
  </si>
  <si>
    <t>ABA480c</t>
  </si>
  <si>
    <t>B.II.2.b.1.c) Crediti v/Azienda Zero per finanziamenti per investimenti - altro</t>
  </si>
  <si>
    <t>ABA480d</t>
  </si>
  <si>
    <t>B.II.2.b.1.d) Crediti v/Regione o Provincia Autonoma per finanziamenti per investimenti - NO GSA</t>
  </si>
  <si>
    <t>ABA490</t>
  </si>
  <si>
    <t>B.II.2.b.2) Crediti v/Regione o Provincia Autonoma per incremento fondo 
dotazione</t>
  </si>
  <si>
    <t>ABA490a</t>
  </si>
  <si>
    <t>B.II.2.b.2.a) Crediti v/Regione o Provincia Autonoma per incremento fondo 
dotazione</t>
  </si>
  <si>
    <t>ABA490b</t>
  </si>
  <si>
    <t>B.II.2.b.2.b) Crediti v/Azienda Zero per incremento fondo 
dotazione</t>
  </si>
  <si>
    <t>ABA500</t>
  </si>
  <si>
    <t>B.II.2.b.3) Crediti v/Regione o Provincia Autonoma per ripiano perdite</t>
  </si>
  <si>
    <t>ABA500a</t>
  </si>
  <si>
    <t>B.II.2.b.3.a) Crediti v/Regione o Provincia Autonoma per ripiano perdite</t>
  </si>
  <si>
    <t>ABA500b</t>
  </si>
  <si>
    <t>B.II.2.b.3.b) Crediti v/Azienda Zero per ripiano perdite</t>
  </si>
  <si>
    <t>ABA501</t>
  </si>
  <si>
    <t>B.II.2.b.4) Crediti v/Regione o Provincia Autonoma per anticipazione ripiano disavanzo programmato dai Piani aziendali di cui all'art. 1, comma 528, L. 208/2015</t>
  </si>
  <si>
    <t>ABA501a</t>
  </si>
  <si>
    <t>B.II.2.b.4.a) Crediti v/Regione o Provincia Autonoma per anticipazione ripiano disavanzo programmato dai Piani aziendali di cui all'art. 1, comma 528, L. 208/2015</t>
  </si>
  <si>
    <t>ABA501b</t>
  </si>
  <si>
    <t>B.II.2.b.4.b) Crediti v/Azienda Zero per anticipazione ripiano disavanzo programmato dai Piani aziendali di cui all'art. 1, comma 528, L. 208/2015</t>
  </si>
  <si>
    <t>ABA510</t>
  </si>
  <si>
    <t>B.II.2.b.5) Crediti v/Regione per copertura debiti al 31/12/2005</t>
  </si>
  <si>
    <t>ABA510a</t>
  </si>
  <si>
    <t>B.II.2.b.5.a) Crediti v/Regione per copertura debiti al 31/12/2005</t>
  </si>
  <si>
    <t>ABA510b</t>
  </si>
  <si>
    <t>B.II.2.b.5.b) Crediti v/Azienda Zero per copertura debiti al 31/12/2005</t>
  </si>
  <si>
    <t>ABA520</t>
  </si>
  <si>
    <t>B.II.2.b.6) Crediti v/Regione o Provincia Autonoma per ricostituzione risorse da investimenti esercizi precedenti</t>
  </si>
  <si>
    <t>ABA520a</t>
  </si>
  <si>
    <t>B.II.2.b.6.a) Crediti v/Regione o Provincia Autonoma per ricostituzione risorse da investimenti esercizi precedenti</t>
  </si>
  <si>
    <t>ABA520b</t>
  </si>
  <si>
    <t>B.II.2.b.6.b) Crediti v/Azienda Zero per ricostituzione risorse da investimenti esercizi precedenti</t>
  </si>
  <si>
    <t>ABA521</t>
  </si>
  <si>
    <t>B.II.2.c) Crediti v/Regione o Provincia Autonoma per contributi L. 210/92  - NO GSA</t>
  </si>
  <si>
    <t>ABA522</t>
  </si>
  <si>
    <t>B.II.2.d) Crediti v/Regione o Provincia Autonoma per contributi L. 210/92 - GSA</t>
  </si>
  <si>
    <t>ABA522a</t>
  </si>
  <si>
    <t>B.II.2.d.1) Crediti v/Regione o Provincia Autonoma per contributi L. 210/92 - GSA</t>
  </si>
  <si>
    <t>ABA522b</t>
  </si>
  <si>
    <t>B.II.2.d.2) Crediti v/Azienda Zero per contributi L. 210/92</t>
  </si>
  <si>
    <t>ABA530</t>
  </si>
  <si>
    <t>B.II.3) Crediti v/Comuni</t>
  </si>
  <si>
    <t>ABA540</t>
  </si>
  <si>
    <t>B.II.4) Crediti v/Aziende sanitarie pubbliche</t>
  </si>
  <si>
    <t>ABA550</t>
  </si>
  <si>
    <t>B.II.4.a) Crediti v/Aziende sanitarie pubbliche della Regione</t>
  </si>
  <si>
    <t>ABA560</t>
  </si>
  <si>
    <t>B.II.4.a.1) Crediti v/Aziende sanitarie pubbliche della Regione - per mobilità in compensazione</t>
  </si>
  <si>
    <t>ABA570</t>
  </si>
  <si>
    <t>B.II.4.a.2) Crediti v/Aziende sanitarie pubbliche della Regione - per mobilità non in compensazione</t>
  </si>
  <si>
    <t>ABA580</t>
  </si>
  <si>
    <t>B.II.4.a.3) Crediti v/Aziende sanitarie pubbliche della Regione - per altre prestazioni</t>
  </si>
  <si>
    <t>ABA590</t>
  </si>
  <si>
    <t>B.II.4.b) Acconto quota FSR da distribuire</t>
  </si>
  <si>
    <t>ABA591</t>
  </si>
  <si>
    <t>B.II.4.c) Crediti v/Aziende Sanitarie pubbliche della Regione per anticipazione ripiano disavanzo programmato dai Piani aziendali di cui all'art. 1, comma 528, L. 208/2015</t>
  </si>
  <si>
    <t>ABA600</t>
  </si>
  <si>
    <t>B.II.4.d) Crediti v/Aziende sanitarie pubbliche Extraregione</t>
  </si>
  <si>
    <t>ABA601</t>
  </si>
  <si>
    <t xml:space="preserve">B.II.4.e)  Crediti v/Aziende sanitarie pubbliche della Regione - per Contributi da Aziende sanitarie pubbliche della Regione o Prov. Aut. (extra fondo) </t>
  </si>
  <si>
    <t>ABA610</t>
  </si>
  <si>
    <t>B.II.5) Crediti v/società partecipate e/o enti dipendenti della Regione</t>
  </si>
  <si>
    <t>ABA620</t>
  </si>
  <si>
    <t>B.II.5.a) Crediti v/enti regionali</t>
  </si>
  <si>
    <t>ABA630</t>
  </si>
  <si>
    <t>B.II.5.b) Crediti v/sperimentazioni gestionali</t>
  </si>
  <si>
    <t>ABA640</t>
  </si>
  <si>
    <t>B.II.5.c) Crediti v/altre partecipate</t>
  </si>
  <si>
    <t>ABA650</t>
  </si>
  <si>
    <t>B.II.6) Crediti v/Erario</t>
  </si>
  <si>
    <t>ABA660</t>
  </si>
  <si>
    <t>B.II.7) Crediti v/altri</t>
  </si>
  <si>
    <t>ABA670</t>
  </si>
  <si>
    <t>B.II.7.a) Crediti v/clienti privati</t>
  </si>
  <si>
    <t>ABA670a</t>
  </si>
  <si>
    <t>B.II.7.a.1) Crediti v/clienti privati</t>
  </si>
  <si>
    <t>ABA670b</t>
  </si>
  <si>
    <t>B.II.7.a.2) F.do svalutazione crediti v/clienti privati</t>
  </si>
  <si>
    <t>ABA680</t>
  </si>
  <si>
    <t>B.II.7.b) Crediti v/gestioni liquidatorie</t>
  </si>
  <si>
    <t>ABA690</t>
  </si>
  <si>
    <t>B.II.7.c) Crediti v/altri soggetti pubblici</t>
  </si>
  <si>
    <t>ABA700</t>
  </si>
  <si>
    <t>B.II.7.d) Crediti v/altri soggetti pubblici per ricerca</t>
  </si>
  <si>
    <t>ABA710</t>
  </si>
  <si>
    <t>B.II.7.e) Altri crediti diversi</t>
  </si>
  <si>
    <t>ABA711</t>
  </si>
  <si>
    <t xml:space="preserve">B.II.7.e.1) Altri Crediti diversi </t>
  </si>
  <si>
    <t>ABA711a</t>
  </si>
  <si>
    <t xml:space="preserve">B.II.7.e.1.a) Altri Crediti diversi </t>
  </si>
  <si>
    <t>ABA711b</t>
  </si>
  <si>
    <t>B.II.7.e.1.b) F.do svalutazione altri crediti diversi</t>
  </si>
  <si>
    <t>ABA712</t>
  </si>
  <si>
    <t>B.II.7.e.2) Note di credito da emettere (diverse)</t>
  </si>
  <si>
    <t>ABA713</t>
  </si>
  <si>
    <t>B.II.7.f) Altri crediti verso erogatori (privati accreditati e convenzionati) di prestazioni sanitarie</t>
  </si>
  <si>
    <t>ABA714</t>
  </si>
  <si>
    <t>B.II.7.f.1) Altri crediti verso erogatori (privati accreditati e convenzionati) di prestazioni sanitarie</t>
  </si>
  <si>
    <t>ABA715</t>
  </si>
  <si>
    <t>B.II.7.f.2) Note di credito da emettere  (privati accreditati e convenzionati)</t>
  </si>
  <si>
    <t>ABA720</t>
  </si>
  <si>
    <t>B.III) ATTIVITA' FINANZIARIE CHE NON COSTITUISCONO IMMOBILIZZAZIONI</t>
  </si>
  <si>
    <t>ABA730</t>
  </si>
  <si>
    <t>B.III.1) Partecipazioni che non costituiscono immobilizzazioni</t>
  </si>
  <si>
    <t>ABA740</t>
  </si>
  <si>
    <t>B.III.2) Altri titoli che non costituiscono immobilizzazioni</t>
  </si>
  <si>
    <t>ABA750</t>
  </si>
  <si>
    <t>B.IV) DISPONIBILITA' LIQUIDE</t>
  </si>
  <si>
    <t>ABA760</t>
  </si>
  <si>
    <t>B.IV.1) Cassa</t>
  </si>
  <si>
    <t>ABA770</t>
  </si>
  <si>
    <t>B.IV.2) Istituto Tesoriere</t>
  </si>
  <si>
    <t>ABA780</t>
  </si>
  <si>
    <t>B.IV.3) Tesoreria Unica</t>
  </si>
  <si>
    <t>ABA790</t>
  </si>
  <si>
    <t>B.IV.4) Conto corrente postale</t>
  </si>
  <si>
    <t>ACZ999</t>
  </si>
  <si>
    <t>C) RATEI E RISCONTI ATTIVI</t>
  </si>
  <si>
    <t>ACA000</t>
  </si>
  <si>
    <t>C.I) RATEI ATTIVI</t>
  </si>
  <si>
    <t>ACA010</t>
  </si>
  <si>
    <t>C.I.1) Ratei attivi</t>
  </si>
  <si>
    <t>ACA020</t>
  </si>
  <si>
    <t>C.I.2) Ratei attivi v/Aziende sanitarie pubbliche della Regione</t>
  </si>
  <si>
    <t>ACA030</t>
  </si>
  <si>
    <t>C.II) RISCONTI ATTIVI</t>
  </si>
  <si>
    <t>ACA040</t>
  </si>
  <si>
    <t>C.II.1) Risconti attivi</t>
  </si>
  <si>
    <t>ACA050</t>
  </si>
  <si>
    <t>C.II.2) Risconti attivi v/Aziende sanitarie pubbliche della Regione</t>
  </si>
  <si>
    <t>ADZ999</t>
  </si>
  <si>
    <t>E) CONTI D'ORDINE</t>
  </si>
  <si>
    <t>ADA000</t>
  </si>
  <si>
    <t>E.I) CANONI DI LEASING ANCORA DA PAGARE</t>
  </si>
  <si>
    <t>ADA010</t>
  </si>
  <si>
    <t>E.II) DEPOSITI CAUZIONALI</t>
  </si>
  <si>
    <t>ADA020</t>
  </si>
  <si>
    <t>E.III) BENI IN COMODATO</t>
  </si>
  <si>
    <t>ADA021</t>
  </si>
  <si>
    <t>E.IV) CANONI DI PROJECT FINANCING ANCORA DA PAGARE</t>
  </si>
  <si>
    <t>ADA030</t>
  </si>
  <si>
    <t>E.V) ALTRI CONTI D'ORDINE</t>
  </si>
  <si>
    <t>TP</t>
  </si>
  <si>
    <t>TP) TOTALE PASSIVO</t>
  </si>
  <si>
    <t>PAZ999</t>
  </si>
  <si>
    <t>A) PATRIMONIO NETTO</t>
  </si>
  <si>
    <t>PAA000</t>
  </si>
  <si>
    <t>A.I) FONDO DI DOTAZIONE</t>
  </si>
  <si>
    <t>PAA010</t>
  </si>
  <si>
    <t>A.II) FINANZIAMENTI PER INVESTIMENTI</t>
  </si>
  <si>
    <t>PAA020</t>
  </si>
  <si>
    <t>A.II.1) Finanziamenti per beni di prima dotazione</t>
  </si>
  <si>
    <t>PAA030</t>
  </si>
  <si>
    <t>A.II.2) Finanziamenti da Stato per investimenti</t>
  </si>
  <si>
    <t>PAA040</t>
  </si>
  <si>
    <t>A.II.2.a) Finanziamenti da Stato per investimenti - ex art. 20 legge 67/88</t>
  </si>
  <si>
    <t>PAA040a</t>
  </si>
  <si>
    <t>A.II.2.a.1) Finanziamenti da Stato per investimenti - ex art. 20 legge 67/88 - assegnazioni dirette</t>
  </si>
  <si>
    <t>PAA040b</t>
  </si>
  <si>
    <t>A.II.2.a.2) Finanziamenti da Stato per investimenti - ex art. 20 legge 67/88 - trasferimenti tramite Regione GSA - Azienda Zero</t>
  </si>
  <si>
    <t>PAA050</t>
  </si>
  <si>
    <t>A.II.2.b) Finanziamenti da Stato per investimenti - ricerca</t>
  </si>
  <si>
    <t>PAA050a</t>
  </si>
  <si>
    <t>A.II.2.b.1) Finanziamenti da Stato per investimenti - ricerca - assegnazioni dirette</t>
  </si>
  <si>
    <t>PAA050b</t>
  </si>
  <si>
    <t>A.II.2.b.2) Finanziamenti da Stato per investimenti - ricerca - trasferimenti tramite Regione GSA - Azienda Zero</t>
  </si>
  <si>
    <t>PAA060</t>
  </si>
  <si>
    <t>A.II.2.c) Finanziamenti da Stato per investimenti - altro</t>
  </si>
  <si>
    <t>PAA060a</t>
  </si>
  <si>
    <t>A.II.2.c.1) Finanziamenti da Stato per investimenti - altro - assegnazioni dirette</t>
  </si>
  <si>
    <t>PAA060b</t>
  </si>
  <si>
    <t>A.II.2.c.2) Finanziamenti da Stato per investimenti - altro - trasferimenti tramite Regione GSA - Azienda Zero</t>
  </si>
  <si>
    <t>PAA070</t>
  </si>
  <si>
    <t>A.II.3) Finanziamenti da Regione per investimenti</t>
  </si>
  <si>
    <t>PAA070a</t>
  </si>
  <si>
    <t xml:space="preserve">A.II.3.a) Finanziamenti da Regione - trasferimenti in c/capitale - GSA </t>
  </si>
  <si>
    <t>PAA070b</t>
  </si>
  <si>
    <t>A.II.3.b) Finanziamenti da Azienda Zero - trasferimenti in c/capitale (extrafondo - A4)</t>
  </si>
  <si>
    <t>PAA070c</t>
  </si>
  <si>
    <t>A.II.3.c) Finanziamenti da Azienda zero - altro</t>
  </si>
  <si>
    <t>PAA070d</t>
  </si>
  <si>
    <t>A.II.3.d) Finanziamenti da Regione - trasferimenti in c/capitale - NO GSA</t>
  </si>
  <si>
    <t>PAA080</t>
  </si>
  <si>
    <t>A.II.4) Finanziamenti da altri soggetti pubblici per investimenti</t>
  </si>
  <si>
    <t>PAA090</t>
  </si>
  <si>
    <t>A.II.5) Finanziamenti per investimenti da rettifica contributi in conto esercizio</t>
  </si>
  <si>
    <t>PAA090a</t>
  </si>
  <si>
    <t>A.II.5.a) Fin. per inv. da rettifica contributi in conto esercizio - da Regione - contributi FSR - Indistinta</t>
  </si>
  <si>
    <t>PAA090b</t>
  </si>
  <si>
    <t>A.II.5.b) Fin. per inv. da rettifica contributi in conto esercizio - da Regione - contributi FSR - Accentrata</t>
  </si>
  <si>
    <t>PAA090c</t>
  </si>
  <si>
    <t>A.II.5.c) Fin. per inv. da rettifica contributi in conto esercizio - da altri Enti pubblici - Extrafondo - PERIMETRO SANITA'</t>
  </si>
  <si>
    <t>PAA090d</t>
  </si>
  <si>
    <t>A.II.5.d) Fin. per inv. da rettifica contributi in conto esercizio - da altri Enti pubblici - NO PERIMETRO SANITA'</t>
  </si>
  <si>
    <t>PAA090e</t>
  </si>
  <si>
    <t>A.II.5.e) Fin. per inv. da rettifica contributi in conto esercizio - da Privati</t>
  </si>
  <si>
    <t>PAA100</t>
  </si>
  <si>
    <t>A.III) RISERVE DA DONAZIONI E LASCITI VINCOLATI AD INVESTIMENTI</t>
  </si>
  <si>
    <t>PAA110</t>
  </si>
  <si>
    <t>A.IV) ALTRE RISERVE</t>
  </si>
  <si>
    <t>PAA120</t>
  </si>
  <si>
    <t>A.IV.1) Riserve da rivalutazioni</t>
  </si>
  <si>
    <t>PAA130</t>
  </si>
  <si>
    <t>A.IV.2) Riserve da plusvalenze da reinvestire</t>
  </si>
  <si>
    <t>PAA140</t>
  </si>
  <si>
    <t>A.IV.3) Contributi da reinvestire</t>
  </si>
  <si>
    <t>PAA150</t>
  </si>
  <si>
    <t>A.IV.4) Riserve da utili di esercizio destinati ad investimenti</t>
  </si>
  <si>
    <t>PAA160</t>
  </si>
  <si>
    <t>A.IV.5) Riserve diverse</t>
  </si>
  <si>
    <t>PAA170</t>
  </si>
  <si>
    <t>A.V) CONTRIBUTI PER RIPIANO PERDITE</t>
  </si>
  <si>
    <t>PAA180</t>
  </si>
  <si>
    <t>A.V.1) Contributi per copertura debiti al 31/12/2005</t>
  </si>
  <si>
    <t>PAA190</t>
  </si>
  <si>
    <t>A.V.2) Contributi per ricostituzione risorse da investimenti esercizi precedenti</t>
  </si>
  <si>
    <t>PAA200</t>
  </si>
  <si>
    <t>A.V.3) Altro</t>
  </si>
  <si>
    <t>PAA210</t>
  </si>
  <si>
    <t>A.VI) UTILI (PERDITE) PORTATI A NUOVO</t>
  </si>
  <si>
    <t>PAA220</t>
  </si>
  <si>
    <t>A.VII) UTILE (PERDITA) D'ESERCIZIO</t>
  </si>
  <si>
    <t>PBZ999</t>
  </si>
  <si>
    <t>B) FONDI PER RISCHI E ONERI</t>
  </si>
  <si>
    <t>PBA000</t>
  </si>
  <si>
    <t>B.I) FONDI PER IMPOSTE, ANCHE DIFFERITE</t>
  </si>
  <si>
    <t>PBA010</t>
  </si>
  <si>
    <t>B.II) FONDI PER RISCHI</t>
  </si>
  <si>
    <t>PBA020</t>
  </si>
  <si>
    <t>B.II.1) Fondo rischi per cause civili ed oneri processuali</t>
  </si>
  <si>
    <t>PBA030</t>
  </si>
  <si>
    <t>B.II.2) Fondo rischi per contenzioso personale dipendente</t>
  </si>
  <si>
    <t>PBA040</t>
  </si>
  <si>
    <t>B.II.3) Fondo rischi connessi all'acquisto di prestazioni sanitarie da privato</t>
  </si>
  <si>
    <t>PBA050</t>
  </si>
  <si>
    <t>B.II.4) Fondo rischi per copertura diretta dei rischi (autoassicurazione)</t>
  </si>
  <si>
    <t>PBA051</t>
  </si>
  <si>
    <t>B.II.5) Fondo rischi per franchigia assicurativa</t>
  </si>
  <si>
    <t>PBA052</t>
  </si>
  <si>
    <t>B.II.6) Fondo rischi per interessi di mora</t>
  </si>
  <si>
    <t>PBA060</t>
  </si>
  <si>
    <t>B.II.7) Altri fondi rischi</t>
  </si>
  <si>
    <t>PBA070</t>
  </si>
  <si>
    <t>B.III) FONDI DA DISTRIBUIRE</t>
  </si>
  <si>
    <t>PBA080</t>
  </si>
  <si>
    <t>B.III.1) FSR indistinto da distribuire</t>
  </si>
  <si>
    <t>PBA080a</t>
  </si>
  <si>
    <t>B.III.1.a) FSR indistinto da distribuire - LEA</t>
  </si>
  <si>
    <t>PBA080b</t>
  </si>
  <si>
    <t>B.III.1.b) FSR indistinto da distribuire - ACCENTRATA</t>
  </si>
  <si>
    <t>PBA090</t>
  </si>
  <si>
    <t>B.III.2) FSR vincolato da distribuire</t>
  </si>
  <si>
    <t>PBA100</t>
  </si>
  <si>
    <t>B.III.3) Fondo per ripiano disavanzi pregressi</t>
  </si>
  <si>
    <t>PBA110</t>
  </si>
  <si>
    <t>B.III.4) Fondo finanziamento sanitario aggiuntivo corrente LEA</t>
  </si>
  <si>
    <t>PBA120</t>
  </si>
  <si>
    <t>B.III.5) Fondo finanziamento sanitario aggiuntivo corrente extra LEA</t>
  </si>
  <si>
    <t>PBA130</t>
  </si>
  <si>
    <t>B.III.6) Fondo finanziamento per ricerca</t>
  </si>
  <si>
    <t>PBA140</t>
  </si>
  <si>
    <t>B.III.7) Fondo finanziamento per investimenti</t>
  </si>
  <si>
    <t>PBA141</t>
  </si>
  <si>
    <t>B.III.8) Fondo finanziamento sanitario aggiuntivo corrente (extra fondo) - Risorse aggiuntive da bilancio regionale a titolo di copertura extra LEA</t>
  </si>
  <si>
    <t>PBA150</t>
  </si>
  <si>
    <t>B.IV) QUOTE INUTILIZZATE CONTRIBUTI</t>
  </si>
  <si>
    <t>PBA151</t>
  </si>
  <si>
    <t>B.IV.1) Quote inutilizzate contributi da Regione o Prov. Aut. per quota F.S. indistinto finalizzato</t>
  </si>
  <si>
    <t>PBA160</t>
  </si>
  <si>
    <t>B.IV.2) Quote inutilizzate contributi da Regione o Prov. Aut. per quota F.S. vincolato</t>
  </si>
  <si>
    <t>PBA170</t>
  </si>
  <si>
    <t>B.IV.3) Quote inutilizzate contributi vincolati da soggetti pubblici (extra fondo)</t>
  </si>
  <si>
    <t>PBA170a</t>
  </si>
  <si>
    <t>B.IV.3.a) Quote inutilizzate contributi vincolati da soggetti pubblici (extra fondo) - PERIMETRO SANITA</t>
  </si>
  <si>
    <t>PBA170b</t>
  </si>
  <si>
    <t>B.IV.3.b) Quote inutilizzate contributi vincolati da soggetti pubblici (extra fondo) - NO PERIMETRO SANITA</t>
  </si>
  <si>
    <t>PBA180</t>
  </si>
  <si>
    <t>B.IV.4) Quote inutilizzate contributi per ricerca</t>
  </si>
  <si>
    <t>PBA190</t>
  </si>
  <si>
    <t>B.IV.5) Quote inutilizzate contributi vincolati da privati</t>
  </si>
  <si>
    <t>PBA200</t>
  </si>
  <si>
    <t>B.V) ALTRI FONDI PER ONERI E SPESE</t>
  </si>
  <si>
    <t>PBA210</t>
  </si>
  <si>
    <t>B.V.1) Fondi integrativi pensione</t>
  </si>
  <si>
    <t>PBA220</t>
  </si>
  <si>
    <t>B.V.2) Fondi rinnovi contrattuali</t>
  </si>
  <si>
    <t>PBA230</t>
  </si>
  <si>
    <t xml:space="preserve">B.V.2.a) Fondo rinnovi contrattuali personale dipendente </t>
  </si>
  <si>
    <t>PBA240</t>
  </si>
  <si>
    <t>B.V.2.b) Fondo rinnovi convenzioni MMG/PLS/MCA</t>
  </si>
  <si>
    <t>PBA250</t>
  </si>
  <si>
    <t>B.V.2.c) Fondo rinnovi convenzioni medici Sumai</t>
  </si>
  <si>
    <t>PBA260</t>
  </si>
  <si>
    <t>B.V.3) Altri fondi per oneri e spese</t>
  </si>
  <si>
    <t>PBA270</t>
  </si>
  <si>
    <t>B.V.4) Altri fondi incentivi funzioni tecniche art. 113 D.Lgs 50/2016</t>
  </si>
  <si>
    <t>PCZ999</t>
  </si>
  <si>
    <t>C) TRATTAMENTO FINE RAPPORTO</t>
  </si>
  <si>
    <t>PCA000</t>
  </si>
  <si>
    <t>C.I) FONDO PER PREMI OPEROSITA' MEDICI SUMAI</t>
  </si>
  <si>
    <t>PCA010</t>
  </si>
  <si>
    <t>C.II) FONDO PER TRATTAMENTO DI FINE RAPPORTO DIPENDENTI</t>
  </si>
  <si>
    <t>PCA020</t>
  </si>
  <si>
    <t>C.III) FONDO PER TRATTAMENTI DI QUIESCENZA E SIMILI</t>
  </si>
  <si>
    <t>PDZ999</t>
  </si>
  <si>
    <t>D) DEBITI</t>
  </si>
  <si>
    <t>PDA000</t>
  </si>
  <si>
    <t>D.I) DEBITI PER MUTUI PASSIVI</t>
  </si>
  <si>
    <t>PDA010</t>
  </si>
  <si>
    <t>D.II) DEBITI V/STATO</t>
  </si>
  <si>
    <t>PDA020</t>
  </si>
  <si>
    <t>D.II.1) Debiti v/Stato per mobilità passiva extraregionale</t>
  </si>
  <si>
    <t>PDA030</t>
  </si>
  <si>
    <t>D.II.2) Debiti v/Stato per mobilità passiva internazionale</t>
  </si>
  <si>
    <t>PDA040</t>
  </si>
  <si>
    <t>D.II.3) Acconto quota FSR v/Stato</t>
  </si>
  <si>
    <t>PDA050</t>
  </si>
  <si>
    <t>D.II.4) Debiti v/Stato per restituzione finanziamenti - per ricerca</t>
  </si>
  <si>
    <t>PDA060</t>
  </si>
  <si>
    <t>D.II.5) Altri debiti v/Stato</t>
  </si>
  <si>
    <t>PDA070</t>
  </si>
  <si>
    <t>D.III) DEBITI V/REGIONE O PROVINCIA AUTONOMA</t>
  </si>
  <si>
    <t>PDA080</t>
  </si>
  <si>
    <t>D.III.1) Debiti v/Regione o Provincia Autonoma per finanziamenti - GSA</t>
  </si>
  <si>
    <t>PDA080a</t>
  </si>
  <si>
    <t>D.III.1.a) Debiti v/Regione o Provincia Autonoma per finanziamenti - GSA</t>
  </si>
  <si>
    <t>PDA080b</t>
  </si>
  <si>
    <t>D.III.1.b) Debiti v/Azienda Zero per finanziamenti</t>
  </si>
  <si>
    <t>PDA081</t>
  </si>
  <si>
    <t>D.III.2) Debiti v/Regione o Provincia Autonoma per finanziamenti - NO GSA</t>
  </si>
  <si>
    <t>PDA090</t>
  </si>
  <si>
    <t>D.III.3) Debiti v/Regione o Provincia Autonoma per mobilità passiva intraregionale</t>
  </si>
  <si>
    <t>PDA090a</t>
  </si>
  <si>
    <t>D.III.3.a) Debiti v/Regione o Provincia Autonoma per mobilità passiva intraregionale</t>
  </si>
  <si>
    <t>PDA090b</t>
  </si>
  <si>
    <t>D.III.3.b) Debiti v/Azienda Zero per mobilità passiva intraregionale</t>
  </si>
  <si>
    <t>PDA100</t>
  </si>
  <si>
    <t>D.III.4) Debiti v/Regione o Provincia Autonoma per mobilità passiva extraregionale</t>
  </si>
  <si>
    <t>PDA100a</t>
  </si>
  <si>
    <t>D.III.4.a) Debiti v/Regione o Provincia Autonoma per mobilità passiva extraregionale</t>
  </si>
  <si>
    <t>PDA100b</t>
  </si>
  <si>
    <t>D.III.4.b) Debiti v/Azienda Zero per mobilità passiva extraregionale</t>
  </si>
  <si>
    <t>PDA101</t>
  </si>
  <si>
    <t>D.III.5) Debiti v/Regione o Provincia Autonoma per mobilità passiva internazionale</t>
  </si>
  <si>
    <t>PDA101a</t>
  </si>
  <si>
    <t>D.III.5.a) Debiti v/Regione o Provincia Autonoma per mobilità passiva internazionale</t>
  </si>
  <si>
    <t>PDA101b</t>
  </si>
  <si>
    <t>D.III.5.b) Debiti v/Azienda Zero per mobilità passiva internazionale</t>
  </si>
  <si>
    <t>PDA110</t>
  </si>
  <si>
    <t>D.III.6) Acconto quota FSR da Regione o Provincia Autonoma</t>
  </si>
  <si>
    <t>PDA110a</t>
  </si>
  <si>
    <t>D.III.6.a) Acconto quota FSR da Regione o Provincia Autonoma</t>
  </si>
  <si>
    <t>PDA110b</t>
  </si>
  <si>
    <t>D.III.6.b) Acconto quota FSR da Azienda Zero</t>
  </si>
  <si>
    <t>PDA111</t>
  </si>
  <si>
    <t>D.III.7) Acconto da Regione o Provincia Autonoma per anticipazione ripiano disavanzo programmato dai Piani aziendali di cui all'art. 1, comma 528, L. 208/2015</t>
  </si>
  <si>
    <t>PDA111a</t>
  </si>
  <si>
    <t>D.III.7.a) Acconto da Regione o Provincia Autonoma per anticipazione ripiano disavanzo programmato dai Piani aziendali di cui all'art. 1, comma 528, L. 208/2015</t>
  </si>
  <si>
    <t>PDA111b</t>
  </si>
  <si>
    <t>D.III.7.b) Acconto da Azienda Zero per anticipazione ripiano disavanzo programmato dai Piani aziendali di cui all'art. 1, comma 528, L. 208/2015</t>
  </si>
  <si>
    <t>PDA112</t>
  </si>
  <si>
    <t>D.III.8) Debiti v/Regione o Provincia Autonoma per contributi L. 210/92 - NO GSA</t>
  </si>
  <si>
    <t>PDA120</t>
  </si>
  <si>
    <t>D.III.9) Altri debiti v/Regione o Provincia Autonoma - GSA</t>
  </si>
  <si>
    <t>PDA120a</t>
  </si>
  <si>
    <t>D.III.9.a) Altri debiti v/Regione o Provincia Autonoma - GSA</t>
  </si>
  <si>
    <t>PDA120b</t>
  </si>
  <si>
    <t>D.III.9.b) Altri debiti v/Azienda Zero</t>
  </si>
  <si>
    <t>PDA121</t>
  </si>
  <si>
    <t>D.III.10) Altri debiti v/Regione o Provincia Autonoma - NO GSA</t>
  </si>
  <si>
    <t>PDA130</t>
  </si>
  <si>
    <t>D.IV) DEBITI V/COMUNI</t>
  </si>
  <si>
    <t>PDA140</t>
  </si>
  <si>
    <t>D.V) DEBITI V/AZIENDE SANITARIE PUBBLICHE</t>
  </si>
  <si>
    <t>PDA150</t>
  </si>
  <si>
    <t>D.V.1) Debiti v/Aziende sanitarie pubbliche della Regione</t>
  </si>
  <si>
    <t>PDA160</t>
  </si>
  <si>
    <t>D.V.1.a) Debiti v/Aziende sanitarie pubbliche della Regione - per quota FSR</t>
  </si>
  <si>
    <t>PDA170</t>
  </si>
  <si>
    <t>D.V.1.b) Debiti v/Aziende sanitarie pubbliche della Regione - per finanziamento sanitario aggiuntivo corrente LEA</t>
  </si>
  <si>
    <t>PDA180</t>
  </si>
  <si>
    <t>D.V.1.c) Debiti v/Aziende sanitarie pubbliche della Regione - per finanziamento sanitario aggiuntivo corrente extra LEA</t>
  </si>
  <si>
    <t>PDA190</t>
  </si>
  <si>
    <t>D.V.1.d) Debiti v/Aziende sanitarie pubbliche della Regione - per mobilità in compensazione</t>
  </si>
  <si>
    <t>PDA200</t>
  </si>
  <si>
    <t>D.V.1.e) Debiti v/Aziende sanitarie pubbliche della Regione - per mobilità non in compensazione</t>
  </si>
  <si>
    <t>PDA210</t>
  </si>
  <si>
    <t>D.V.1.f) Debiti v/Aziende sanitarie pubbliche della Regione - per altre prestazioni</t>
  </si>
  <si>
    <t>PDA211</t>
  </si>
  <si>
    <t>D.V.1.g) Debiti v/Aziende sanitarie pubbliche della Regione - altre prestazioni per STP</t>
  </si>
  <si>
    <t>PDA212</t>
  </si>
  <si>
    <t xml:space="preserve">D.V.1.h)  Debiti v/Aziende sanitarie pubbliche della Regione - per Contributi da Aziende sanitarie pubbliche della Regione o Prov. Aut. (extra fondo) </t>
  </si>
  <si>
    <t>PDA213</t>
  </si>
  <si>
    <t xml:space="preserve">D.V.1.i) Debiti v/Aziende sanitarie pubbliche della Regione - per contributi L. 210/92 </t>
  </si>
  <si>
    <t>PDA220</t>
  </si>
  <si>
    <t xml:space="preserve">D.V.2) Debiti v/Aziende sanitarie pubbliche Extraregione </t>
  </si>
  <si>
    <t>PDA230</t>
  </si>
  <si>
    <t>D.V.3) Debiti v/Aziende sanitarie pubbliche della Regione per versamenti c/patrimonio netto</t>
  </si>
  <si>
    <t>PDA231</t>
  </si>
  <si>
    <t>D.V.3.a) Debiti v/Aziende sanitarie pubbliche della Regione per versamenti c/patrimonio netto - finanziamenti per investimenti</t>
  </si>
  <si>
    <t>PDA232</t>
  </si>
  <si>
    <t>D.V.3.b) Debiti v/Aziende sanitarie pubbliche della Regione per versamenti c/patrimonio netto - incremento fondo dotazione</t>
  </si>
  <si>
    <t>PDA233</t>
  </si>
  <si>
    <t>D.V.3.c) Debiti v/Aziende sanitarie pubbliche della Regione per versamenti c/patrimonio netto - ripiano perdite</t>
  </si>
  <si>
    <t>PDA234</t>
  </si>
  <si>
    <t>D.V.3.d) Debiti v/Aziende sanitarie pubbliche della Regione per anticipazione ripiano disavanzo programmato dai Piani aziendali di cui all'art. 1, comma 528, L. 208/2015</t>
  </si>
  <si>
    <t>PDA235</t>
  </si>
  <si>
    <t>D.V.3.e) Debiti v/Aziende sanitarie pubbliche della Regione per versamenti c/patrimonio netto - altro</t>
  </si>
  <si>
    <t>PDA240</t>
  </si>
  <si>
    <t>D.VI) DEBITI V/ SOCIETA' PARTECIPATE E/O ENTI DIPENDENTI DELLA REGIONE</t>
  </si>
  <si>
    <t>PDA250</t>
  </si>
  <si>
    <t>D.VI.1) Debiti v/enti regionali</t>
  </si>
  <si>
    <t>PDA260</t>
  </si>
  <si>
    <t>D.VI.2) Debiti v/sperimentazioni gestionali</t>
  </si>
  <si>
    <t>PDA270</t>
  </si>
  <si>
    <t>D.VI.3) Debiti v/altre partecipate</t>
  </si>
  <si>
    <t>PDA280</t>
  </si>
  <si>
    <t>D.VII) DEBITI V/FORNITORI</t>
  </si>
  <si>
    <t>PDA290</t>
  </si>
  <si>
    <t xml:space="preserve">D.VII.1) Debiti verso erogatori (privati accreditati e convenzionati) di prestazioni sanitarie </t>
  </si>
  <si>
    <t>PDA291</t>
  </si>
  <si>
    <t xml:space="preserve">D.VII.1.a) Debiti verso erogatori (privati accreditati e convenzionati) di prestazioni sanitarie </t>
  </si>
  <si>
    <t>PDA292</t>
  </si>
  <si>
    <t>D.VII.1.b) Note di credito da ricevere (privati accreditati e convenzionati)</t>
  </si>
  <si>
    <t>PDA300</t>
  </si>
  <si>
    <t>D.VII.2) Debiti verso altri fornitori</t>
  </si>
  <si>
    <t>PDA301</t>
  </si>
  <si>
    <t>D.VII.2.a) Debiti verso altri fornitori</t>
  </si>
  <si>
    <t>PDA302</t>
  </si>
  <si>
    <t>D.VII.2.b) Note di credito da ricevere (altri fornitori)</t>
  </si>
  <si>
    <t>PDA310</t>
  </si>
  <si>
    <t>D.VIII) DEBITI V/ISTITUTO TESORIERE</t>
  </si>
  <si>
    <t>PDA320</t>
  </si>
  <si>
    <t>D.IX) DEBITI TRIBUTARI</t>
  </si>
  <si>
    <t>PDA330</t>
  </si>
  <si>
    <t>D.X) DEBITI V/ISTITUTI PREVIDENZIALI, ASSISTENZIALI E SICUREZZA SOCIALE</t>
  </si>
  <si>
    <t>PDA340</t>
  </si>
  <si>
    <t>D.XI) DEBITI V/ALTRI</t>
  </si>
  <si>
    <t>PDA350</t>
  </si>
  <si>
    <t>D.XI.1) Debiti v/altri finanziatori</t>
  </si>
  <si>
    <t>PDA360</t>
  </si>
  <si>
    <t>D.XI.2) Debiti v/dipendenti</t>
  </si>
  <si>
    <t>PDA370</t>
  </si>
  <si>
    <t>D.XI.3) Debiti v/gestioni liquidatorie</t>
  </si>
  <si>
    <t>PDA380</t>
  </si>
  <si>
    <t>D.XI.4) Altri debiti diversi</t>
  </si>
  <si>
    <t>PDA380a</t>
  </si>
  <si>
    <t>D.XI.4.a) Altri debiti diversi verso altri soggetti pubblici</t>
  </si>
  <si>
    <t>PDA380b</t>
  </si>
  <si>
    <t>D.XI.4.b) Altri debiti diversi</t>
  </si>
  <si>
    <t>PEZ999</t>
  </si>
  <si>
    <t>E) RATEI E RISCONTI PASSIVI</t>
  </si>
  <si>
    <t>PEA000</t>
  </si>
  <si>
    <t>E.I) RATEI PASSIVI</t>
  </si>
  <si>
    <t>PEA010</t>
  </si>
  <si>
    <t>E.I.1) Ratei passivi</t>
  </si>
  <si>
    <t>PEA020</t>
  </si>
  <si>
    <t>E.I.2) Ratei passivi v/Aziende sanitarie pubbliche della Regione</t>
  </si>
  <si>
    <t>PEA030</t>
  </si>
  <si>
    <t>E.II) RISCONTI PASSIVI</t>
  </si>
  <si>
    <t>PEA040</t>
  </si>
  <si>
    <t>E.II.1) Risconti passivi</t>
  </si>
  <si>
    <t>PEA050</t>
  </si>
  <si>
    <t>E.II.2) Risconti passivi v/Aziende sanitarie pubbliche della Regione</t>
  </si>
  <si>
    <t>PEA060</t>
  </si>
  <si>
    <t>E.II.3) Risconti passivi - in attuazione dell’art.79, comma 1 sexies lettera c), del D.L. 112/2008, convertito con legge 133/2008 e della legge 23 dicembre 2009 n. 191</t>
  </si>
  <si>
    <t>PFZ999</t>
  </si>
  <si>
    <t>G) CONTI D'ORDINE</t>
  </si>
  <si>
    <t>PFA000</t>
  </si>
  <si>
    <t>G.I) CANONI DI LEASING ANCORA DA PAGARE</t>
  </si>
  <si>
    <t>PFA010</t>
  </si>
  <si>
    <t>G.II) DEPOSITI CAUZIONALI</t>
  </si>
  <si>
    <t>PFA020</t>
  </si>
  <si>
    <t>G.III) BENI IN COMODATO</t>
  </si>
  <si>
    <t>PFA021</t>
  </si>
  <si>
    <t>G.IV) CANONI DI PROJECT FINANCING ANCORA DA PAGARE</t>
  </si>
  <si>
    <t>PFA030</t>
  </si>
  <si>
    <t>G.V) ALTRI CONTI D'ORDINE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</si>
</sst>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9" fontId="3" fillId="4" borderId="5">
      <alignment vertical="center"/>
    </xf>
    <xf numFmtId="49" fontId="4" fillId="4" borderId="5">
      <alignment vertical="center"/>
    </xf>
  </cellStyleXfs>
  <cellXfs count="52">
    <xf numFmtId="0" fontId="0" fillId="0" borderId="0" xfId="0"/>
    <xf numFmtId="0" fontId="2" fillId="0" borderId="1" xfId="0" applyFont="1" applyFill="1" applyBorder="1" applyAlignment="1" applyProtection="1">
      <alignment horizontal="left"/>
    </xf>
    <xf numFmtId="43" fontId="2" fillId="0" borderId="1" xfId="1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left" vertical="center"/>
    </xf>
    <xf numFmtId="43" fontId="2" fillId="2" borderId="3" xfId="1" applyFont="1" applyFill="1" applyBorder="1" applyAlignment="1" applyProtection="1">
      <alignment horizontal="right"/>
    </xf>
    <xf numFmtId="43" fontId="2" fillId="2" borderId="4" xfId="1" applyFont="1" applyFill="1" applyBorder="1" applyAlignment="1" applyProtection="1">
      <alignment horizontal="right"/>
    </xf>
    <xf numFmtId="43" fontId="3" fillId="0" borderId="4" xfId="1" applyFont="1" applyFill="1" applyBorder="1" applyAlignment="1" applyProtection="1">
      <alignment horizontal="right"/>
    </xf>
    <xf numFmtId="43" fontId="3" fillId="3" borderId="4" xfId="1" applyFont="1" applyFill="1" applyBorder="1" applyAlignment="1" applyProtection="1">
      <alignment horizontal="right"/>
    </xf>
    <xf numFmtId="43" fontId="3" fillId="5" borderId="4" xfId="1" applyFont="1" applyFill="1" applyBorder="1" applyAlignment="1" applyProtection="1">
      <alignment horizontal="right"/>
    </xf>
    <xf numFmtId="43" fontId="2" fillId="3" borderId="4" xfId="1" applyFont="1" applyFill="1" applyBorder="1" applyAlignment="1" applyProtection="1">
      <alignment horizontal="right"/>
    </xf>
    <xf numFmtId="49" fontId="2" fillId="2" borderId="2" xfId="3" applyFont="1" applyFill="1" applyBorder="1" applyAlignment="1" applyProtection="1">
      <alignment horizontal="left" vertical="center"/>
    </xf>
    <xf numFmtId="43" fontId="3" fillId="0" borderId="4" xfId="1" applyFont="1" applyFill="1" applyBorder="1" applyAlignment="1">
      <alignment horizontal="right" vertical="center"/>
    </xf>
    <xf numFmtId="43" fontId="2" fillId="2" borderId="4" xfId="1" applyFont="1" applyFill="1" applyBorder="1" applyAlignment="1">
      <alignment horizontal="right" vertical="center"/>
    </xf>
    <xf numFmtId="43" fontId="5" fillId="3" borderId="4" xfId="1" applyFont="1" applyFill="1" applyBorder="1" applyAlignment="1">
      <alignment horizontal="right" vertical="center"/>
    </xf>
    <xf numFmtId="43" fontId="3" fillId="5" borderId="4" xfId="1" applyFont="1" applyFill="1" applyBorder="1" applyAlignment="1">
      <alignment horizontal="right" vertical="center"/>
    </xf>
    <xf numFmtId="43" fontId="3" fillId="0" borderId="7" xfId="1" applyFont="1" applyFill="1" applyBorder="1" applyAlignment="1">
      <alignment horizontal="right" vertical="center"/>
    </xf>
    <xf numFmtId="0" fontId="2" fillId="0" borderId="1" xfId="0" applyFont="1" applyFill="1" applyBorder="1" applyAlignment="1" applyProtection="1"/>
    <xf numFmtId="0" fontId="2" fillId="2" borderId="2" xfId="0" applyFont="1" applyFill="1" applyBorder="1" applyAlignment="1" applyProtection="1">
      <alignment vertical="center"/>
    </xf>
    <xf numFmtId="0" fontId="3" fillId="0" borderId="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49" fontId="3" fillId="0" borderId="2" xfId="2" applyFont="1" applyFill="1" applyBorder="1" applyAlignment="1" applyProtection="1">
      <alignment vertical="center"/>
    </xf>
    <xf numFmtId="49" fontId="2" fillId="2" borderId="2" xfId="3" applyFont="1" applyFill="1" applyBorder="1" applyAlignment="1" applyProtection="1">
      <alignment vertical="center"/>
    </xf>
    <xf numFmtId="49" fontId="3" fillId="3" borderId="2" xfId="2" applyFont="1" applyFill="1" applyBorder="1" applyAlignment="1" applyProtection="1">
      <alignment vertical="center"/>
    </xf>
    <xf numFmtId="49" fontId="3" fillId="5" borderId="2" xfId="2" applyFont="1" applyFill="1" applyBorder="1" applyAlignment="1" applyProtection="1">
      <alignment vertical="center"/>
    </xf>
    <xf numFmtId="49" fontId="2" fillId="3" borderId="2" xfId="3" applyFont="1" applyFill="1" applyBorder="1" applyAlignment="1" applyProtection="1">
      <alignment vertical="center"/>
    </xf>
    <xf numFmtId="49" fontId="3" fillId="5" borderId="2" xfId="2" applyFont="1" applyFill="1" applyBorder="1" applyAlignment="1" applyProtection="1">
      <alignment vertical="center" wrapText="1"/>
    </xf>
    <xf numFmtId="49" fontId="2" fillId="3" borderId="2" xfId="2" applyFont="1" applyFill="1" applyBorder="1" applyAlignment="1" applyProtection="1">
      <alignment vertical="center" wrapText="1"/>
    </xf>
    <xf numFmtId="49" fontId="3" fillId="3" borderId="2" xfId="2" applyFont="1" applyFill="1" applyBorder="1" applyAlignment="1" applyProtection="1">
      <alignment vertical="center" wrapText="1"/>
    </xf>
    <xf numFmtId="49" fontId="2" fillId="2" borderId="2" xfId="2" applyFont="1" applyFill="1" applyBorder="1" applyAlignment="1" applyProtection="1">
      <alignment vertical="center"/>
    </xf>
    <xf numFmtId="49" fontId="3" fillId="0" borderId="2" xfId="2" applyFont="1" applyFill="1" applyBorder="1" applyAlignment="1" applyProtection="1">
      <alignment vertical="center" wrapText="1"/>
    </xf>
    <xf numFmtId="49" fontId="3" fillId="0" borderId="2" xfId="3" applyFont="1" applyFill="1" applyBorder="1" applyAlignment="1" applyProtection="1">
      <alignment vertical="center"/>
    </xf>
    <xf numFmtId="49" fontId="2" fillId="0" borderId="2" xfId="3" applyFont="1" applyFill="1" applyBorder="1" applyAlignment="1" applyProtection="1">
      <alignment vertical="center"/>
    </xf>
    <xf numFmtId="49" fontId="3" fillId="0" borderId="6" xfId="2" applyFont="1" applyFill="1" applyBorder="1" applyAlignment="1" applyProtection="1">
      <alignment vertical="center"/>
    </xf>
    <xf numFmtId="49" fontId="2" fillId="2" borderId="6" xfId="3" applyFont="1" applyFill="1" applyBorder="1" applyAlignment="1" applyProtection="1">
      <alignment vertical="center"/>
    </xf>
    <xf numFmtId="49" fontId="3" fillId="5" borderId="6" xfId="2" applyFont="1" applyFill="1" applyBorder="1" applyAlignment="1" applyProtection="1">
      <alignment vertical="center"/>
    </xf>
    <xf numFmtId="49" fontId="3" fillId="3" borderId="6" xfId="2" applyFont="1" applyFill="1" applyBorder="1" applyAlignment="1" applyProtection="1">
      <alignment vertical="center"/>
    </xf>
    <xf numFmtId="49" fontId="3" fillId="3" borderId="6" xfId="2" applyFont="1" applyFill="1" applyBorder="1" applyAlignment="1" applyProtection="1">
      <alignment vertical="center" wrapText="1"/>
    </xf>
    <xf numFmtId="49" fontId="2" fillId="0" borderId="6" xfId="3" applyFont="1" applyFill="1" applyBorder="1" applyAlignment="1" applyProtection="1">
      <alignment vertical="center"/>
    </xf>
    <xf numFmtId="49" fontId="3" fillId="0" borderId="6" xfId="2" applyFont="1" applyFill="1" applyBorder="1" applyAlignment="1" applyProtection="1">
      <alignment vertical="center" wrapText="1"/>
    </xf>
    <xf numFmtId="49" fontId="3" fillId="0" borderId="6" xfId="3" applyFont="1" applyFill="1" applyBorder="1" applyAlignment="1" applyProtection="1">
      <alignment vertical="center"/>
    </xf>
    <xf numFmtId="0" fontId="0" fillId="0" borderId="0" xfId="0" applyAlignment="1"/>
    <xf numFmtId="0" fontId="3" fillId="0" borderId="2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horizontal="left" vertical="center"/>
    </xf>
    <xf numFmtId="49" fontId="3" fillId="0" borderId="2" xfId="2" applyFont="1" applyFill="1" applyBorder="1" applyAlignment="1" applyProtection="1">
      <alignment horizontal="left" vertical="center"/>
    </xf>
    <xf numFmtId="49" fontId="3" fillId="3" borderId="2" xfId="2" applyFont="1" applyFill="1" applyBorder="1" applyAlignment="1" applyProtection="1">
      <alignment horizontal="left" vertical="center"/>
    </xf>
    <xf numFmtId="49" fontId="3" fillId="5" borderId="2" xfId="2" applyFont="1" applyFill="1" applyBorder="1" applyAlignment="1" applyProtection="1">
      <alignment horizontal="left" vertical="center"/>
    </xf>
    <xf numFmtId="49" fontId="2" fillId="3" borderId="2" xfId="3" applyFont="1" applyFill="1" applyBorder="1" applyAlignment="1" applyProtection="1">
      <alignment horizontal="left" vertical="center"/>
    </xf>
    <xf numFmtId="49" fontId="2" fillId="3" borderId="2" xfId="2" applyFont="1" applyFill="1" applyBorder="1" applyAlignment="1" applyProtection="1">
      <alignment horizontal="left" vertical="center"/>
    </xf>
    <xf numFmtId="49" fontId="2" fillId="2" borderId="2" xfId="2" applyFont="1" applyFill="1" applyBorder="1" applyAlignment="1" applyProtection="1">
      <alignment horizontal="left" vertical="center"/>
    </xf>
    <xf numFmtId="49" fontId="3" fillId="0" borderId="2" xfId="3" applyFont="1" applyFill="1" applyBorder="1" applyAlignment="1" applyProtection="1">
      <alignment horizontal="left" vertical="center"/>
    </xf>
    <xf numFmtId="49" fontId="2" fillId="0" borderId="2" xfId="3" applyFont="1" applyFill="1" applyBorder="1" applyAlignment="1" applyProtection="1">
      <alignment horizontal="left" vertical="center"/>
    </xf>
    <xf numFmtId="0" fontId="0" fillId="0" borderId="0" xfId="0" applyAlignment="1">
      <alignment horizontal="left"/>
    </xf>
  </cellXfs>
  <cellStyles count="4">
    <cellStyle name="Migliaia" xfId="1" builtinId="3"/>
    <cellStyle name="Normale" xfId="0" builtinId="0"/>
    <cellStyle name="SAS FM Row drillable header 2" xfId="3"/>
    <cellStyle name="SAS FM Row header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D%20BILANCI%20SPEDITI/CD%20BILANCIO%20ESERCIZIO%202021/SOCIALE%202021/FORM%20SOCIALE%202021/CE-SP/xxx_sp_soc_cons_per_aziende_20220509_09274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Ins_Aziende"/>
      <sheetName val="Stato Patrimoniale"/>
      <sheetName val="ANAGR"/>
    </sheetNames>
    <sheetDataSet>
      <sheetData sheetId="0">
        <row r="2">
          <cell r="B2" t="str">
            <v>505</v>
          </cell>
        </row>
      </sheetData>
      <sheetData sheetId="1">
        <row r="4">
          <cell r="A4" t="str">
            <v>AAZ999</v>
          </cell>
          <cell r="B4" t="str">
            <v>A) IMMOBILIZZAZIONI</v>
          </cell>
          <cell r="C4">
            <v>443941.33</v>
          </cell>
        </row>
        <row r="5">
          <cell r="A5" t="str">
            <v>AAA000</v>
          </cell>
          <cell r="B5" t="str">
            <v>A.I) IMMOBILIZZAZIONI IMMATERIALI</v>
          </cell>
          <cell r="C5">
            <v>377440.1</v>
          </cell>
        </row>
        <row r="6">
          <cell r="A6" t="str">
            <v>AAA010</v>
          </cell>
          <cell r="B6" t="str">
            <v>A.I.1) Costi di impianto e di ampliamento</v>
          </cell>
          <cell r="C6">
            <v>0</v>
          </cell>
        </row>
        <row r="7">
          <cell r="A7" t="str">
            <v>AAA020</v>
          </cell>
          <cell r="B7" t="str">
            <v>A.I.1.a) Costi di impianto e di ampliamento</v>
          </cell>
          <cell r="C7">
            <v>0</v>
          </cell>
        </row>
        <row r="8">
          <cell r="A8" t="str">
            <v>AAA030</v>
          </cell>
          <cell r="B8" t="str">
            <v>A.I.1.b) F.do Amm.to costi di impianto e di ampliamento</v>
          </cell>
          <cell r="C8">
            <v>0</v>
          </cell>
        </row>
        <row r="9">
          <cell r="A9" t="str">
            <v>AAA040</v>
          </cell>
          <cell r="B9" t="str">
            <v>A.I.2) Costi di ricerca e sviluppo</v>
          </cell>
          <cell r="C9">
            <v>0</v>
          </cell>
        </row>
        <row r="10">
          <cell r="A10" t="str">
            <v>AAA050</v>
          </cell>
          <cell r="B10" t="str">
            <v>A.I.2.a) Costi di ricerca e sviluppo</v>
          </cell>
          <cell r="C10">
            <v>0</v>
          </cell>
        </row>
        <row r="11">
          <cell r="A11" t="str">
            <v>AAA060</v>
          </cell>
          <cell r="B11" t="str">
            <v>A.I.2.b) F.do Amm.to costi di ricerca e sviluppo</v>
          </cell>
          <cell r="C11">
            <v>0</v>
          </cell>
        </row>
        <row r="12">
          <cell r="A12" t="str">
            <v>AAA070</v>
          </cell>
          <cell r="B12" t="str">
            <v>A.I.3) Diritti di brevetto e diritti di utilizzazione delle opere d'ingegno</v>
          </cell>
          <cell r="C12">
            <v>0</v>
          </cell>
        </row>
        <row r="13">
          <cell r="A13" t="str">
            <v>AAA080</v>
          </cell>
          <cell r="B13" t="str">
            <v>A.I.3.a) Diritti di brevetto e diritti di utilizzazione delle opere d'ingegno - derivanti dall'attività di ricerca</v>
          </cell>
          <cell r="C13">
            <v>0</v>
          </cell>
        </row>
        <row r="14">
          <cell r="A14" t="str">
            <v>AAA090</v>
          </cell>
          <cell r="B14" t="str">
            <v>A.I.3.b) F.do Amm.to diritti di brevetto e diritti di utilizzazione delle opere d'ingegno - derivanti dall'attività di ricerca</v>
          </cell>
          <cell r="C14">
            <v>0</v>
          </cell>
        </row>
        <row r="15">
          <cell r="A15" t="str">
            <v>AAA100</v>
          </cell>
          <cell r="B15" t="str">
            <v>A.I.3.c) Diritti di brevetto e diritti di utilizzazione delle opere d'ingegno - altri</v>
          </cell>
          <cell r="C15">
            <v>0</v>
          </cell>
        </row>
        <row r="16">
          <cell r="A16" t="str">
            <v>AAA110</v>
          </cell>
          <cell r="B16" t="str">
            <v>A.I.3.d) F.do Amm.to diritti di brevetto e diritti di utilizzazione delle opere d'ingegno - altri</v>
          </cell>
          <cell r="C16">
            <v>0</v>
          </cell>
        </row>
        <row r="17">
          <cell r="A17" t="str">
            <v>AAA120</v>
          </cell>
          <cell r="B17" t="str">
            <v>A.I.4) Immobilizzazioni immateriali in corso e acconti</v>
          </cell>
          <cell r="C17">
            <v>0</v>
          </cell>
        </row>
        <row r="18">
          <cell r="A18" t="str">
            <v>AAA120a</v>
          </cell>
          <cell r="B18" t="str">
            <v>A.I.4.a) Costi di impianto e di ampliamento</v>
          </cell>
          <cell r="C18">
            <v>0</v>
          </cell>
        </row>
        <row r="19">
          <cell r="A19" t="str">
            <v>AAA120b</v>
          </cell>
          <cell r="B19" t="str">
            <v>A.I.4.b) Costi di ricerca, sviluppo</v>
          </cell>
          <cell r="C19">
            <v>0</v>
          </cell>
        </row>
        <row r="20">
          <cell r="A20" t="str">
            <v>AAA120c</v>
          </cell>
          <cell r="B20" t="str">
            <v>A.I.4.c) Diritti di brevetto e diritti di utilizzazione delle opere d'ingegno</v>
          </cell>
          <cell r="C20">
            <v>0</v>
          </cell>
        </row>
        <row r="21">
          <cell r="A21" t="str">
            <v>AAA120d</v>
          </cell>
          <cell r="B21" t="str">
            <v>A.I.4.d) Altre immobilizzazioni immateriali</v>
          </cell>
          <cell r="C21">
            <v>0</v>
          </cell>
        </row>
        <row r="22">
          <cell r="A22" t="str">
            <v>AAA121a</v>
          </cell>
          <cell r="B22" t="str">
            <v>A.I.4.d.1) Concessioni, licenze, marchi e diritti simili</v>
          </cell>
          <cell r="C22">
            <v>0</v>
          </cell>
        </row>
        <row r="23">
          <cell r="A23" t="str">
            <v>AAA121b</v>
          </cell>
          <cell r="B23" t="str">
            <v>A.I.4.d.2) Migliorie su beni di terzi</v>
          </cell>
          <cell r="C23">
            <v>0</v>
          </cell>
        </row>
        <row r="24">
          <cell r="A24" t="str">
            <v>AAA121b1</v>
          </cell>
          <cell r="B24" t="str">
            <v>A.I.4.d.2.a) Migliorie su beni di terzi con vincolo di destinazione sanitaria senza termini di scadenza</v>
          </cell>
          <cell r="C24">
            <v>0</v>
          </cell>
        </row>
        <row r="25">
          <cell r="A25" t="str">
            <v>AAA121b2</v>
          </cell>
          <cell r="B25" t="str">
            <v>A.I.4.d.2.b) Altre migliorie su beni di terzi</v>
          </cell>
          <cell r="C25">
            <v>0</v>
          </cell>
        </row>
        <row r="26">
          <cell r="A26" t="str">
            <v>AAA121c</v>
          </cell>
          <cell r="B26" t="str">
            <v>A.I.4.d.3) Pubblicità</v>
          </cell>
          <cell r="C26">
            <v>0</v>
          </cell>
        </row>
        <row r="27">
          <cell r="A27" t="str">
            <v>AAA121d</v>
          </cell>
          <cell r="B27" t="str">
            <v>A.I.4.d.4) Altre immobilizzazioni immateriali</v>
          </cell>
          <cell r="C27">
            <v>0</v>
          </cell>
        </row>
        <row r="28">
          <cell r="A28" t="str">
            <v>AAA130</v>
          </cell>
          <cell r="B28" t="str">
            <v>A.I.5) Altre immobilizzazioni immateriali</v>
          </cell>
          <cell r="C28">
            <v>377440.1</v>
          </cell>
        </row>
        <row r="29">
          <cell r="A29" t="str">
            <v>AAA140</v>
          </cell>
          <cell r="B29" t="str">
            <v>A.I.5.a) Concessioni, licenze, marchi e diritti simili</v>
          </cell>
          <cell r="C29">
            <v>106755.18</v>
          </cell>
        </row>
        <row r="30">
          <cell r="A30" t="str">
            <v>AAA150</v>
          </cell>
          <cell r="B30" t="str">
            <v>A.I.5.b) F.do Amm.to concessioni, licenze, marchi e diritti simili</v>
          </cell>
          <cell r="C30">
            <v>106755.18</v>
          </cell>
        </row>
        <row r="31">
          <cell r="A31" t="str">
            <v>AAA160</v>
          </cell>
          <cell r="B31" t="str">
            <v>A.I.5.c) Migliorie su beni di terzi</v>
          </cell>
          <cell r="C31">
            <v>657284</v>
          </cell>
        </row>
        <row r="32">
          <cell r="A32" t="str">
            <v>AAA160a</v>
          </cell>
          <cell r="B32" t="str">
            <v>A.I.5.c.1) Migliorie su beni di terzi con vincolo di destinazione sanitaria senza termini di scadenza</v>
          </cell>
          <cell r="C32">
            <v>657284</v>
          </cell>
        </row>
        <row r="33">
          <cell r="A33" t="str">
            <v>AAA160b</v>
          </cell>
          <cell r="B33" t="str">
            <v>A.I.5.c.2) Altre migliorie su beni di terzi</v>
          </cell>
          <cell r="C33">
            <v>0</v>
          </cell>
        </row>
        <row r="34">
          <cell r="A34" t="str">
            <v>AAA170</v>
          </cell>
          <cell r="B34" t="str">
            <v>A.I.5.d) F.do Amm.to migliorie su beni di terzi</v>
          </cell>
          <cell r="C34">
            <v>279843.90000000002</v>
          </cell>
        </row>
        <row r="35">
          <cell r="A35" t="str">
            <v>AAA170a</v>
          </cell>
          <cell r="B35" t="str">
            <v>A.I.5.d.1) F.do Amm.to migliorie su beni di terzi con vincolo di destinazione sanitaria senza termini di scadenza</v>
          </cell>
          <cell r="C35">
            <v>279843.90000000002</v>
          </cell>
        </row>
        <row r="36">
          <cell r="A36" t="str">
            <v>AAA170b</v>
          </cell>
          <cell r="B36" t="str">
            <v>A.I.5.d.2) F.do Amm.to altre migliorie su beni di terzi</v>
          </cell>
          <cell r="C36">
            <v>0</v>
          </cell>
        </row>
        <row r="37">
          <cell r="A37" t="str">
            <v>AAA180</v>
          </cell>
          <cell r="B37" t="str">
            <v>A.I.5.e) Pubblicità</v>
          </cell>
          <cell r="C37">
            <v>0</v>
          </cell>
        </row>
        <row r="38">
          <cell r="A38" t="str">
            <v>AAA190</v>
          </cell>
          <cell r="B38" t="str">
            <v>A.I.5.f) F.do Amm.to pubblicità</v>
          </cell>
          <cell r="C38">
            <v>0</v>
          </cell>
        </row>
        <row r="39">
          <cell r="A39" t="str">
            <v>AAA200</v>
          </cell>
          <cell r="B39" t="str">
            <v>A.I.5.g) Altre immobilizzazioni immateriali</v>
          </cell>
          <cell r="C39">
            <v>0</v>
          </cell>
        </row>
        <row r="40">
          <cell r="A40" t="str">
            <v>AAA210</v>
          </cell>
          <cell r="B40" t="str">
            <v>A.I.5.h) F.do Amm.to altre immobilizzazioni immateriali</v>
          </cell>
          <cell r="C40">
            <v>0</v>
          </cell>
        </row>
        <row r="41">
          <cell r="A41" t="str">
            <v>AAA220</v>
          </cell>
          <cell r="B41" t="str">
            <v>A.I.6) Fondo Svalutazione immobilizzazioni immateriali</v>
          </cell>
          <cell r="C41">
            <v>0</v>
          </cell>
        </row>
        <row r="42">
          <cell r="A42" t="str">
            <v>AAA230</v>
          </cell>
          <cell r="B42" t="str">
            <v>A.I.6.a) F.do Svalut. Costi di impianto e di ampliamento</v>
          </cell>
          <cell r="C42">
            <v>0</v>
          </cell>
        </row>
        <row r="43">
          <cell r="A43" t="str">
            <v>AAA240</v>
          </cell>
          <cell r="B43" t="str">
            <v>A.I.6.b) F.do Svalut. Costi di ricerca e sviluppo</v>
          </cell>
          <cell r="C43">
            <v>0</v>
          </cell>
        </row>
        <row r="44">
          <cell r="A44" t="str">
            <v>AAA250</v>
          </cell>
          <cell r="B44" t="str">
            <v>A.I.6.c) F.do Svalut. Diritti di brevetto e diritti di utilizzazione delle opere d'ingegno</v>
          </cell>
          <cell r="C44">
            <v>0</v>
          </cell>
        </row>
        <row r="45">
          <cell r="A45" t="str">
            <v>AAA260</v>
          </cell>
          <cell r="B45" t="str">
            <v>A.I.6.d) F.do Svalut. Altre immobilizzazioni immateriali</v>
          </cell>
          <cell r="C45">
            <v>0</v>
          </cell>
        </row>
        <row r="46">
          <cell r="A46" t="str">
            <v>AAA270</v>
          </cell>
          <cell r="B46" t="str">
            <v>A.II) IMMOBILIZZAZIONI MATERIALI</v>
          </cell>
          <cell r="C46">
            <v>66501.23</v>
          </cell>
        </row>
        <row r="47">
          <cell r="A47" t="str">
            <v>AAA280</v>
          </cell>
          <cell r="B47" t="str">
            <v>A.II.1) Terreni</v>
          </cell>
          <cell r="C47">
            <v>0</v>
          </cell>
        </row>
        <row r="48">
          <cell r="A48" t="str">
            <v>AAA290</v>
          </cell>
          <cell r="B48" t="str">
            <v>A.II.1.a) Terreni disponibili</v>
          </cell>
          <cell r="C48">
            <v>0</v>
          </cell>
        </row>
        <row r="49">
          <cell r="A49" t="str">
            <v>AAA300</v>
          </cell>
          <cell r="B49" t="str">
            <v>A.II.1.b) Terreni indisponibili</v>
          </cell>
          <cell r="C49">
            <v>0</v>
          </cell>
        </row>
        <row r="50">
          <cell r="A50" t="str">
            <v>AAA310</v>
          </cell>
          <cell r="B50" t="str">
            <v>A.II.2) Fabbricati</v>
          </cell>
          <cell r="C50">
            <v>56161.35</v>
          </cell>
        </row>
        <row r="51">
          <cell r="A51" t="str">
            <v>AAA320</v>
          </cell>
          <cell r="B51" t="str">
            <v>A.II.2.a) Fabbricati non strumentali (disponibili)</v>
          </cell>
          <cell r="C51">
            <v>0</v>
          </cell>
        </row>
        <row r="52">
          <cell r="A52" t="str">
            <v>AAA330</v>
          </cell>
          <cell r="B52" t="str">
            <v>A.II.2.a.1) Fabbricati non strumentali (disponibili)</v>
          </cell>
          <cell r="C52">
            <v>0</v>
          </cell>
        </row>
        <row r="53">
          <cell r="A53" t="str">
            <v>AAA330a</v>
          </cell>
          <cell r="B53" t="str">
            <v>A.II.2.a.1.a) Fabbricati non strumentali (disponibili)</v>
          </cell>
          <cell r="C53">
            <v>0</v>
          </cell>
        </row>
        <row r="54">
          <cell r="A54" t="str">
            <v>AAA330b</v>
          </cell>
          <cell r="B54" t="str">
            <v>A.II.2.a.1.b) Costruzioni leggere non strumentali (disponibili)</v>
          </cell>
          <cell r="C54">
            <v>0</v>
          </cell>
        </row>
        <row r="55">
          <cell r="A55" t="str">
            <v>AAA340</v>
          </cell>
          <cell r="B55" t="str">
            <v>A.II.2.a.2) F.do Amm.to Fabbricati non strumentali (disponibili)</v>
          </cell>
          <cell r="C55">
            <v>0</v>
          </cell>
        </row>
        <row r="56">
          <cell r="A56" t="str">
            <v>AAA340a</v>
          </cell>
          <cell r="B56" t="str">
            <v>A.II.2.a.2.a) F.do Amm.to Fabbricati non strumentali (disponibili)</v>
          </cell>
          <cell r="C56">
            <v>0</v>
          </cell>
        </row>
        <row r="57">
          <cell r="A57" t="str">
            <v>AAA340b</v>
          </cell>
          <cell r="B57" t="str">
            <v>A.II.2.a.2.b) F.do Amm.to Costruzioni leggere non strumentali (disponibili)</v>
          </cell>
          <cell r="C57">
            <v>0</v>
          </cell>
        </row>
        <row r="58">
          <cell r="A58" t="str">
            <v>AAA350</v>
          </cell>
          <cell r="B58" t="str">
            <v>A.II.2.b) Fabbricati strumentali (indisponibili)</v>
          </cell>
          <cell r="C58">
            <v>56161.35</v>
          </cell>
        </row>
        <row r="59">
          <cell r="A59" t="str">
            <v>AAA360</v>
          </cell>
          <cell r="B59" t="str">
            <v>A.II.2.b.1) Fabbricati strumentali (indisponibili)</v>
          </cell>
          <cell r="C59">
            <v>172202.02</v>
          </cell>
        </row>
        <row r="60">
          <cell r="A60" t="str">
            <v>AAA360a</v>
          </cell>
          <cell r="B60" t="str">
            <v>A.II.2.b.1.a) Fabbricati strumentali (indisponibili)</v>
          </cell>
          <cell r="C60">
            <v>164497.09</v>
          </cell>
        </row>
        <row r="61">
          <cell r="A61" t="str">
            <v>AAA360b</v>
          </cell>
          <cell r="B61" t="str">
            <v>A.II.2.b.1.b) Costruzioni leggere strumentali (indisponibili)</v>
          </cell>
          <cell r="C61">
            <v>7704.93</v>
          </cell>
        </row>
        <row r="62">
          <cell r="A62" t="str">
            <v>AAA370</v>
          </cell>
          <cell r="B62" t="str">
            <v>A.II.2.b.2) F.do Amm.to Fabbricati strumentali (indisponibili)</v>
          </cell>
          <cell r="C62">
            <v>116040.67</v>
          </cell>
        </row>
        <row r="63">
          <cell r="A63" t="str">
            <v>AAA370a</v>
          </cell>
          <cell r="B63" t="str">
            <v>A.II.2.b.2.a) F.do Amm.to Fabbricati strumentali (indisponibili)</v>
          </cell>
          <cell r="C63">
            <v>108335.74</v>
          </cell>
        </row>
        <row r="64">
          <cell r="A64" t="str">
            <v>AAA370b</v>
          </cell>
          <cell r="B64" t="str">
            <v>A.II.2.b.2.b) F.do Amm.to Costruzioni leggere strumentali (indisponibili)</v>
          </cell>
          <cell r="C64">
            <v>7704.93</v>
          </cell>
        </row>
        <row r="65">
          <cell r="A65" t="str">
            <v>AAA380</v>
          </cell>
          <cell r="B65" t="str">
            <v>A.II.3) Impianti e macchinari</v>
          </cell>
          <cell r="C65">
            <v>0</v>
          </cell>
        </row>
        <row r="66">
          <cell r="A66" t="str">
            <v>AAA390</v>
          </cell>
          <cell r="B66" t="str">
            <v>A.II.3.a) Impianti e macchinari</v>
          </cell>
          <cell r="C66">
            <v>56608.72</v>
          </cell>
        </row>
        <row r="67">
          <cell r="A67" t="str">
            <v>AAA390a</v>
          </cell>
          <cell r="B67" t="str">
            <v>A.II.3.a.1) Impianti e macchinari - audiovisivi</v>
          </cell>
          <cell r="C67">
            <v>0</v>
          </cell>
        </row>
        <row r="68">
          <cell r="A68" t="str">
            <v>AAA390b</v>
          </cell>
          <cell r="B68" t="str">
            <v>A.II.3.a.2) Impianti e macchinari - altro</v>
          </cell>
          <cell r="C68">
            <v>56608.72</v>
          </cell>
        </row>
        <row r="69">
          <cell r="A69" t="str">
            <v>AAA400</v>
          </cell>
          <cell r="B69" t="str">
            <v>A.II.3.b) F.do Amm.to Impianti e macchinari</v>
          </cell>
          <cell r="C69">
            <v>56608.72</v>
          </cell>
        </row>
        <row r="70">
          <cell r="A70" t="str">
            <v>AAA400a</v>
          </cell>
          <cell r="B70" t="str">
            <v>A.II.3.b.1) F.do Amm.to Impianti e macchinari - audiovisivi</v>
          </cell>
          <cell r="C70">
            <v>0</v>
          </cell>
        </row>
        <row r="71">
          <cell r="A71" t="str">
            <v>AAA400b</v>
          </cell>
          <cell r="B71" t="str">
            <v>A.II.3.b.2) F.do Amm.to Impianti e macchinari - altro</v>
          </cell>
          <cell r="C71">
            <v>56608.72</v>
          </cell>
        </row>
        <row r="72">
          <cell r="A72" t="str">
            <v>AAA410</v>
          </cell>
          <cell r="B72" t="str">
            <v>A.II.4) Attrezzature sanitarie e scientifiche</v>
          </cell>
          <cell r="C72">
            <v>0</v>
          </cell>
        </row>
        <row r="73">
          <cell r="A73" t="str">
            <v>AAA420</v>
          </cell>
          <cell r="B73" t="str">
            <v>A.II.4.a) Attrezzature sanitarie e scientifiche</v>
          </cell>
          <cell r="C73">
            <v>21716.77</v>
          </cell>
        </row>
        <row r="74">
          <cell r="A74" t="str">
            <v>AAA430</v>
          </cell>
          <cell r="B74" t="str">
            <v>A.II.4.b) F.do Amm.to Attrezzature sanitarie e scientifiche</v>
          </cell>
          <cell r="C74">
            <v>21716.77</v>
          </cell>
        </row>
        <row r="75">
          <cell r="A75" t="str">
            <v>AAA440</v>
          </cell>
          <cell r="B75" t="str">
            <v>A.II.5) Mobili e arredi</v>
          </cell>
          <cell r="C75">
            <v>0</v>
          </cell>
        </row>
        <row r="76">
          <cell r="A76" t="str">
            <v>AAA450</v>
          </cell>
          <cell r="B76" t="str">
            <v>A.II.5.a) Mobili e arredi</v>
          </cell>
          <cell r="C76">
            <v>105149.63</v>
          </cell>
        </row>
        <row r="77">
          <cell r="A77" t="str">
            <v>AAA460</v>
          </cell>
          <cell r="B77" t="str">
            <v>A.II.5.b) F.do Amm.to Mobili e arredi</v>
          </cell>
          <cell r="C77">
            <v>105149.63</v>
          </cell>
        </row>
        <row r="78">
          <cell r="A78" t="str">
            <v>AAA470</v>
          </cell>
          <cell r="B78" t="str">
            <v>A.II.6) Automezzi</v>
          </cell>
          <cell r="C78">
            <v>9800</v>
          </cell>
        </row>
        <row r="79">
          <cell r="A79" t="str">
            <v>AAA480</v>
          </cell>
          <cell r="B79" t="str">
            <v>A.II.6.a) Automezzi</v>
          </cell>
          <cell r="C79">
            <v>110670.95</v>
          </cell>
        </row>
        <row r="80">
          <cell r="A80" t="str">
            <v>AAA490</v>
          </cell>
          <cell r="B80" t="str">
            <v>A.II.6.b) F.do Amm.to Automezzi</v>
          </cell>
          <cell r="C80">
            <v>100870.95</v>
          </cell>
        </row>
        <row r="81">
          <cell r="A81" t="str">
            <v>AAA500</v>
          </cell>
          <cell r="B81" t="str">
            <v>A.II.7) Oggetti d'arte</v>
          </cell>
          <cell r="C81">
            <v>0</v>
          </cell>
        </row>
        <row r="82">
          <cell r="A82" t="str">
            <v>AAA510</v>
          </cell>
          <cell r="B82" t="str">
            <v>A.II.8) Altre immobilizzazioni materiali</v>
          </cell>
          <cell r="C82">
            <v>539.88</v>
          </cell>
        </row>
        <row r="83">
          <cell r="A83" t="str">
            <v>AAA520</v>
          </cell>
          <cell r="B83" t="str">
            <v>A.II.8.a) Altre immobilizzazioni materiali</v>
          </cell>
          <cell r="C83">
            <v>179500.74</v>
          </cell>
        </row>
        <row r="84">
          <cell r="A84" t="str">
            <v>AAA520a</v>
          </cell>
          <cell r="B84" t="str">
            <v>A.II.8.a.1) Macchine d'ufficio</v>
          </cell>
          <cell r="C84">
            <v>105301.99</v>
          </cell>
        </row>
        <row r="85">
          <cell r="A85" t="str">
            <v>AAA520b</v>
          </cell>
          <cell r="B85" t="str">
            <v>A.II.8.a.2) Altre immobilizzazioni materiali (altri beni)</v>
          </cell>
          <cell r="C85">
            <v>74198.75</v>
          </cell>
        </row>
        <row r="86">
          <cell r="A86" t="str">
            <v>AAA530</v>
          </cell>
          <cell r="B86" t="str">
            <v>A.II.8.b) F.do Amm.to Altre immobilizzazioni materiali</v>
          </cell>
          <cell r="C86">
            <v>178960.86</v>
          </cell>
        </row>
        <row r="87">
          <cell r="A87" t="str">
            <v>AAA530a</v>
          </cell>
          <cell r="B87" t="str">
            <v>A.II.8.b.1) F.do Amm.to Macchine d'ufficio</v>
          </cell>
          <cell r="C87">
            <v>104762.11</v>
          </cell>
        </row>
        <row r="88">
          <cell r="A88" t="str">
            <v>AAA530b</v>
          </cell>
          <cell r="B88" t="str">
            <v>A.II.8.b.2) F.do Amm.to Altre immobilizzazioni materiali (altri beni)</v>
          </cell>
          <cell r="C88">
            <v>74198.75</v>
          </cell>
        </row>
        <row r="89">
          <cell r="A89" t="str">
            <v>AAA540</v>
          </cell>
          <cell r="B89" t="str">
            <v>A.II.9) Immobilizzazioni materiali in corso e acconti</v>
          </cell>
          <cell r="C89">
            <v>0</v>
          </cell>
        </row>
        <row r="90">
          <cell r="A90" t="str">
            <v>AAA540a</v>
          </cell>
          <cell r="B90" t="str">
            <v>A.II.9.a) Terreni</v>
          </cell>
          <cell r="C90">
            <v>0</v>
          </cell>
        </row>
        <row r="91">
          <cell r="A91" t="str">
            <v>AAA540b</v>
          </cell>
          <cell r="B91" t="str">
            <v>A.II.9.b) Fabbricati</v>
          </cell>
          <cell r="C91">
            <v>0</v>
          </cell>
        </row>
        <row r="92">
          <cell r="A92" t="str">
            <v>AAA540c</v>
          </cell>
          <cell r="B92" t="str">
            <v>A.II.9.c) Impianti e macchinari</v>
          </cell>
          <cell r="C92">
            <v>0</v>
          </cell>
        </row>
        <row r="93">
          <cell r="A93" t="str">
            <v>AAA540d</v>
          </cell>
          <cell r="B93" t="str">
            <v>A.II.9.d) Attrezzature sanitarie e scientifiche</v>
          </cell>
          <cell r="C93">
            <v>0</v>
          </cell>
        </row>
        <row r="94">
          <cell r="A94" t="str">
            <v>AAA540e</v>
          </cell>
          <cell r="B94" t="str">
            <v>A.II.9.e) Mobili e arredi</v>
          </cell>
          <cell r="C94">
            <v>0</v>
          </cell>
        </row>
        <row r="95">
          <cell r="A95" t="str">
            <v>AAA540f</v>
          </cell>
          <cell r="B95" t="str">
            <v>A.II.9.f) Automezzi</v>
          </cell>
          <cell r="C95">
            <v>0</v>
          </cell>
        </row>
        <row r="96">
          <cell r="A96" t="str">
            <v>AAA540g</v>
          </cell>
          <cell r="B96" t="str">
            <v>A.II.9.g) Oggetti d'arte</v>
          </cell>
          <cell r="C96">
            <v>0</v>
          </cell>
        </row>
        <row r="97">
          <cell r="A97" t="str">
            <v>AAA540h</v>
          </cell>
          <cell r="B97" t="str">
            <v>A.II.9.h) Altre immobilizzazioni materiali</v>
          </cell>
          <cell r="C97">
            <v>0</v>
          </cell>
        </row>
        <row r="98">
          <cell r="A98" t="str">
            <v>AAA540h1</v>
          </cell>
          <cell r="B98" t="str">
            <v>A.II.9.h.1) Macchine d'ufficio</v>
          </cell>
          <cell r="C98">
            <v>0</v>
          </cell>
        </row>
        <row r="99">
          <cell r="A99" t="str">
            <v>AAA540h2</v>
          </cell>
          <cell r="B99" t="str">
            <v>A.II.9.h.2) Altre immobilizzaioni materiali (altri beni)</v>
          </cell>
          <cell r="C99">
            <v>0</v>
          </cell>
        </row>
        <row r="100">
          <cell r="A100" t="str">
            <v>AAA550</v>
          </cell>
          <cell r="B100" t="str">
            <v>A.II.10) Fondo Svalutazione immobilizzazioni materiali</v>
          </cell>
          <cell r="C100">
            <v>0</v>
          </cell>
        </row>
        <row r="101">
          <cell r="A101" t="str">
            <v>AAA560</v>
          </cell>
          <cell r="B101" t="str">
            <v>A.II.10.a) F.do Svalut. Terreni</v>
          </cell>
          <cell r="C101">
            <v>0</v>
          </cell>
        </row>
        <row r="102">
          <cell r="A102" t="str">
            <v>AAA570</v>
          </cell>
          <cell r="B102" t="str">
            <v>A.II.10.b) F.do Svalut. Fabbricati</v>
          </cell>
          <cell r="C102">
            <v>0</v>
          </cell>
        </row>
        <row r="103">
          <cell r="A103" t="str">
            <v>AAA580</v>
          </cell>
          <cell r="B103" t="str">
            <v>A.II.10.c) F.do Svalut. Impianti e macchinari</v>
          </cell>
          <cell r="C103">
            <v>0</v>
          </cell>
        </row>
        <row r="104">
          <cell r="A104" t="str">
            <v>AAA590</v>
          </cell>
          <cell r="B104" t="str">
            <v>A.II.10.d) F.do Svalut. Attrezzature sanitarie e scientifiche</v>
          </cell>
          <cell r="C104">
            <v>0</v>
          </cell>
        </row>
        <row r="105">
          <cell r="A105" t="str">
            <v>AAA600</v>
          </cell>
          <cell r="B105" t="str">
            <v>A.II.10.e) F.do Svalut. Mobili e arredi</v>
          </cell>
          <cell r="C105">
            <v>0</v>
          </cell>
        </row>
        <row r="106">
          <cell r="A106" t="str">
            <v>AAA610</v>
          </cell>
          <cell r="B106" t="str">
            <v>A.II.10.f) F.do Svalut. Automezzi</v>
          </cell>
          <cell r="C106">
            <v>0</v>
          </cell>
        </row>
        <row r="107">
          <cell r="A107" t="str">
            <v>AAA620</v>
          </cell>
          <cell r="B107" t="str">
            <v>A.II.10.g) F.do Svalut. Oggetti d'arte</v>
          </cell>
          <cell r="C107">
            <v>0</v>
          </cell>
        </row>
        <row r="108">
          <cell r="A108" t="str">
            <v>AAA630</v>
          </cell>
          <cell r="B108" t="str">
            <v>A.II.10.h) F.do Svalut. Altre immobilizzazioni materiali</v>
          </cell>
          <cell r="C108">
            <v>0</v>
          </cell>
        </row>
        <row r="109">
          <cell r="A109" t="str">
            <v>AAA640</v>
          </cell>
          <cell r="B109" t="str">
            <v>A.III) IMMOBILIZZAZIONI FINANZIARIE</v>
          </cell>
          <cell r="C109">
            <v>0</v>
          </cell>
        </row>
        <row r="110">
          <cell r="A110" t="str">
            <v>AAA650</v>
          </cell>
          <cell r="B110" t="str">
            <v>A.III.1) Crediti finanziari</v>
          </cell>
          <cell r="C110">
            <v>0</v>
          </cell>
        </row>
        <row r="111">
          <cell r="A111" t="str">
            <v>AAA660</v>
          </cell>
          <cell r="B111" t="str">
            <v>A.III.1.a) Crediti finanziari v/Stato</v>
          </cell>
          <cell r="C111">
            <v>0</v>
          </cell>
        </row>
        <row r="112">
          <cell r="A112" t="str">
            <v>AAA670</v>
          </cell>
          <cell r="B112" t="str">
            <v>A.III.1.b) Crediti finanziari v/Regione</v>
          </cell>
          <cell r="C112">
            <v>0</v>
          </cell>
        </row>
        <row r="113">
          <cell r="A113" t="str">
            <v>AAA680</v>
          </cell>
          <cell r="B113" t="str">
            <v>A.III.1.c) Crediti finanziari v/partecipate</v>
          </cell>
          <cell r="C113">
            <v>0</v>
          </cell>
        </row>
        <row r="114">
          <cell r="A114" t="str">
            <v>AAA690</v>
          </cell>
          <cell r="B114" t="str">
            <v>A.III.1.d) Crediti finanziari v/altri</v>
          </cell>
          <cell r="C114">
            <v>0</v>
          </cell>
        </row>
        <row r="115">
          <cell r="A115" t="str">
            <v>AAA700</v>
          </cell>
          <cell r="B115" t="str">
            <v>A.III.2) Titoli</v>
          </cell>
          <cell r="C115">
            <v>0</v>
          </cell>
        </row>
        <row r="116">
          <cell r="A116" t="str">
            <v>AAA710</v>
          </cell>
          <cell r="B116" t="str">
            <v>A.III.2.a) Partecipazioni</v>
          </cell>
          <cell r="C116">
            <v>0</v>
          </cell>
        </row>
        <row r="117">
          <cell r="A117" t="str">
            <v>AAA710a</v>
          </cell>
          <cell r="B117" t="str">
            <v>A.III.2.a.1) Partecipazioni in imprese controllate</v>
          </cell>
          <cell r="C117">
            <v>0</v>
          </cell>
        </row>
        <row r="118">
          <cell r="A118" t="str">
            <v>AAA710b</v>
          </cell>
          <cell r="B118" t="str">
            <v>A.III.2.a.2) Partecipazioni in imprese collegate</v>
          </cell>
          <cell r="C118">
            <v>0</v>
          </cell>
        </row>
        <row r="119">
          <cell r="A119" t="str">
            <v>AAA710c</v>
          </cell>
          <cell r="B119" t="str">
            <v>A.III.2.a.3) Partecipazioni in altre imprese</v>
          </cell>
          <cell r="C119">
            <v>0</v>
          </cell>
        </row>
        <row r="120">
          <cell r="A120" t="str">
            <v>AAA720</v>
          </cell>
          <cell r="B120" t="str">
            <v>A.III.2.b) Altri titoli</v>
          </cell>
          <cell r="C120">
            <v>0</v>
          </cell>
        </row>
        <row r="121">
          <cell r="A121" t="str">
            <v>AAA730</v>
          </cell>
          <cell r="B121" t="str">
            <v>A.III.2.b.1) Titoli di Stato</v>
          </cell>
          <cell r="C121">
            <v>0</v>
          </cell>
        </row>
        <row r="122">
          <cell r="A122" t="str">
            <v>AAA740</v>
          </cell>
          <cell r="B122" t="str">
            <v>A.III.2.b.2) Altre Obbligazioni</v>
          </cell>
          <cell r="C122">
            <v>0</v>
          </cell>
        </row>
        <row r="123">
          <cell r="A123" t="str">
            <v>AAA750</v>
          </cell>
          <cell r="B123" t="str">
            <v>A.III.2.b.3) Titoli azionari quotati in Borsa</v>
          </cell>
          <cell r="C123">
            <v>0</v>
          </cell>
        </row>
        <row r="124">
          <cell r="A124" t="str">
            <v>AAA760</v>
          </cell>
          <cell r="B124" t="str">
            <v>A.III.2.b.4) Titoli diversi</v>
          </cell>
          <cell r="C124">
            <v>0</v>
          </cell>
        </row>
        <row r="125">
          <cell r="A125" t="str">
            <v>ABZ999</v>
          </cell>
          <cell r="B125" t="str">
            <v>B) ATTIVO CIRCOLANTE</v>
          </cell>
          <cell r="C125">
            <v>13437521.279999999</v>
          </cell>
        </row>
        <row r="126">
          <cell r="A126" t="str">
            <v>ABA000</v>
          </cell>
          <cell r="B126" t="str">
            <v>B.I) RIMANENZE</v>
          </cell>
          <cell r="C126">
            <v>0</v>
          </cell>
        </row>
        <row r="127">
          <cell r="A127" t="str">
            <v>ABA010</v>
          </cell>
          <cell r="B127" t="str">
            <v>B.I.1) Rimanenze beni sanitari</v>
          </cell>
          <cell r="C127">
            <v>0</v>
          </cell>
        </row>
        <row r="128">
          <cell r="A128" t="str">
            <v>ABA020</v>
          </cell>
          <cell r="B128" t="str">
            <v>B.I.1.a) Prodotti farmaceutici ed emoderivati</v>
          </cell>
          <cell r="C128">
            <v>0</v>
          </cell>
        </row>
        <row r="129">
          <cell r="A129" t="str">
            <v>ABA030</v>
          </cell>
          <cell r="B129" t="str">
            <v>B.I.1.b) Sangue ed emocomponenti</v>
          </cell>
          <cell r="C129">
            <v>0</v>
          </cell>
        </row>
        <row r="130">
          <cell r="A130" t="str">
            <v>ABA040</v>
          </cell>
          <cell r="B130" t="str">
            <v>B.I.1.c) Dispositivi medici</v>
          </cell>
          <cell r="C130">
            <v>0</v>
          </cell>
        </row>
        <row r="131">
          <cell r="A131" t="str">
            <v>ABA050</v>
          </cell>
          <cell r="B131" t="str">
            <v>B.I.1.d) Prodotti dietetici</v>
          </cell>
          <cell r="C131">
            <v>0</v>
          </cell>
        </row>
        <row r="132">
          <cell r="A132" t="str">
            <v>ABA060</v>
          </cell>
          <cell r="B132" t="str">
            <v>B.I.1.e) Materiali per la profilassi (vaccini)</v>
          </cell>
          <cell r="C132">
            <v>0</v>
          </cell>
        </row>
        <row r="133">
          <cell r="A133" t="str">
            <v>ABA070</v>
          </cell>
          <cell r="B133" t="str">
            <v>B.I.1.f) Prodotti chimici</v>
          </cell>
          <cell r="C133">
            <v>0</v>
          </cell>
        </row>
        <row r="134">
          <cell r="A134" t="str">
            <v>ABA080</v>
          </cell>
          <cell r="B134" t="str">
            <v>B.I.1.g) Materiali e prodotti per uso veterinario</v>
          </cell>
          <cell r="C134">
            <v>0</v>
          </cell>
        </row>
        <row r="135">
          <cell r="A135" t="str">
            <v>ABA090</v>
          </cell>
          <cell r="B135" t="str">
            <v>B.I.1.h) Altri beni e prodotti sanitari</v>
          </cell>
          <cell r="C135">
            <v>0</v>
          </cell>
        </row>
        <row r="136">
          <cell r="A136" t="str">
            <v>ABA100</v>
          </cell>
          <cell r="B136" t="str">
            <v>B.I.1.i) Acconti per acquisto di beni e prodotti sanitari</v>
          </cell>
          <cell r="C136">
            <v>0</v>
          </cell>
        </row>
        <row r="137">
          <cell r="A137" t="str">
            <v>ABA110</v>
          </cell>
          <cell r="B137" t="str">
            <v>B.I.2) Rimanenze beni non sanitari</v>
          </cell>
          <cell r="C137">
            <v>0</v>
          </cell>
        </row>
        <row r="138">
          <cell r="A138" t="str">
            <v>ABA120</v>
          </cell>
          <cell r="B138" t="str">
            <v>B.I.2.a) Prodotti alimentari</v>
          </cell>
          <cell r="C138">
            <v>0</v>
          </cell>
        </row>
        <row r="139">
          <cell r="A139" t="str">
            <v>ABA130</v>
          </cell>
          <cell r="B139" t="str">
            <v>B.I.2.b) Materiali di guardaroba, di pulizia, e di convivenza in genere</v>
          </cell>
          <cell r="C139">
            <v>0</v>
          </cell>
        </row>
        <row r="140">
          <cell r="A140" t="str">
            <v>ABA140</v>
          </cell>
          <cell r="B140" t="str">
            <v>B.I.2.c) Combustibili, carburanti e lubrificanti</v>
          </cell>
          <cell r="C140">
            <v>0</v>
          </cell>
        </row>
        <row r="141">
          <cell r="A141" t="str">
            <v>ABA150</v>
          </cell>
          <cell r="B141" t="str">
            <v>B.I.2.d) Supporti informatici e cancelleria</v>
          </cell>
          <cell r="C141">
            <v>0</v>
          </cell>
        </row>
        <row r="142">
          <cell r="A142" t="str">
            <v>ABA160</v>
          </cell>
          <cell r="B142" t="str">
            <v>B.I.2.e) Materiale per la manutenzione</v>
          </cell>
          <cell r="C142">
            <v>0</v>
          </cell>
        </row>
        <row r="143">
          <cell r="A143" t="str">
            <v>ABA170</v>
          </cell>
          <cell r="B143" t="str">
            <v>B.I.2.f) Altri beni e prodotti non sanitari</v>
          </cell>
          <cell r="C143">
            <v>0</v>
          </cell>
        </row>
        <row r="144">
          <cell r="A144" t="str">
            <v>ABA180</v>
          </cell>
          <cell r="B144" t="str">
            <v>B.I.2.g) Acconti per acquisto di beni e prodotti non sanitari</v>
          </cell>
          <cell r="C144">
            <v>0</v>
          </cell>
        </row>
        <row r="145">
          <cell r="A145" t="str">
            <v>ABA190</v>
          </cell>
          <cell r="B145" t="str">
            <v xml:space="preserve">B.II) CREDITI </v>
          </cell>
          <cell r="C145">
            <v>10076973.82</v>
          </cell>
        </row>
        <row r="146">
          <cell r="A146" t="str">
            <v>ABA200</v>
          </cell>
          <cell r="B146" t="str">
            <v>B.II.1) Crediti v/Stato</v>
          </cell>
          <cell r="C146">
            <v>30207.21</v>
          </cell>
        </row>
        <row r="147">
          <cell r="A147" t="str">
            <v>ABA201</v>
          </cell>
          <cell r="B147" t="str">
            <v>B.II.1.a) Crediti v/Stato per spesa corrente - FSN indistinto</v>
          </cell>
          <cell r="C147">
            <v>0</v>
          </cell>
        </row>
        <row r="148">
          <cell r="A148" t="str">
            <v>ABA220</v>
          </cell>
          <cell r="B148" t="str">
            <v>B.II.1.b) Crediti v/Stato per spesa corrente - FSN vincolato</v>
          </cell>
          <cell r="C148">
            <v>0</v>
          </cell>
        </row>
        <row r="149">
          <cell r="A149" t="str">
            <v>ABA230</v>
          </cell>
          <cell r="B149" t="str">
            <v>B.II.1.c) Crediti v/Stato per mobilità attiva extraregionale</v>
          </cell>
          <cell r="C149">
            <v>0</v>
          </cell>
        </row>
        <row r="150">
          <cell r="A150" t="str">
            <v>ABA240</v>
          </cell>
          <cell r="B150" t="str">
            <v>B.II.1.d) Crediti v/Stato per mobilità attiva internazionale</v>
          </cell>
          <cell r="C150">
            <v>0</v>
          </cell>
        </row>
        <row r="151">
          <cell r="A151" t="str">
            <v>ABA250</v>
          </cell>
          <cell r="B151" t="str">
            <v>B.II.1.e) Crediti v/Stato per acconto quota fabbisogno sanitario regionale standard</v>
          </cell>
          <cell r="C151">
            <v>0</v>
          </cell>
        </row>
        <row r="152">
          <cell r="A152" t="str">
            <v>ABA260</v>
          </cell>
          <cell r="B152" t="str">
            <v>B.II.1.f) Crediti v/Stato per finanziamento sanitario aggiuntivo corrente</v>
          </cell>
          <cell r="C152">
            <v>0</v>
          </cell>
        </row>
        <row r="153">
          <cell r="A153" t="str">
            <v>ABA270</v>
          </cell>
          <cell r="B153" t="str">
            <v>B.II.1.g) Crediti v/Stato per spesa corrente - altro</v>
          </cell>
          <cell r="C153">
            <v>0</v>
          </cell>
        </row>
        <row r="154">
          <cell r="A154" t="str">
            <v>ABA271</v>
          </cell>
          <cell r="B154" t="str">
            <v>B.II.1.h) Crediti v/Stato per spesa corrente per STP (ex D.lgs. 286/98)</v>
          </cell>
          <cell r="C154">
            <v>0</v>
          </cell>
        </row>
        <row r="155">
          <cell r="A155" t="str">
            <v>ABA280</v>
          </cell>
          <cell r="B155" t="str">
            <v>B.II.1.i) Crediti v/Stato per finanziamenti per investimenti</v>
          </cell>
          <cell r="C155">
            <v>0</v>
          </cell>
        </row>
        <row r="156">
          <cell r="A156" t="str">
            <v>ABA290</v>
          </cell>
          <cell r="B156" t="str">
            <v>B.II.1.j) Crediti v/Stato per ricerca</v>
          </cell>
          <cell r="C156">
            <v>0</v>
          </cell>
        </row>
        <row r="157">
          <cell r="A157" t="str">
            <v>ABA300</v>
          </cell>
          <cell r="B157" t="str">
            <v>B.II.1.j.1) Crediti v/Stato per ricerca corrente - Ministero della Salute</v>
          </cell>
          <cell r="C157">
            <v>0</v>
          </cell>
        </row>
        <row r="158">
          <cell r="A158" t="str">
            <v>ABA310</v>
          </cell>
          <cell r="B158" t="str">
            <v>B.II.1.j.2) Crediti v/Stato per ricerca finalizzata - Ministero della Salute</v>
          </cell>
          <cell r="C158">
            <v>0</v>
          </cell>
        </row>
        <row r="159">
          <cell r="A159" t="str">
            <v>ABA320</v>
          </cell>
          <cell r="B159" t="str">
            <v xml:space="preserve">B.II.1.j.3) Crediti v/Stato per ricerca - altre Amministrazioni centrali </v>
          </cell>
          <cell r="C159">
            <v>0</v>
          </cell>
        </row>
        <row r="160">
          <cell r="A160" t="str">
            <v>ABA330</v>
          </cell>
          <cell r="B160" t="str">
            <v>B.II.1.j.4) Crediti v/Stato per ricerca - finanziamenti per investimenti</v>
          </cell>
          <cell r="C160">
            <v>0</v>
          </cell>
        </row>
        <row r="161">
          <cell r="A161" t="str">
            <v>ABA340</v>
          </cell>
          <cell r="B161" t="str">
            <v>B.II.1.k) Crediti v/prefetture</v>
          </cell>
          <cell r="C161">
            <v>30207.21</v>
          </cell>
        </row>
        <row r="162">
          <cell r="A162" t="str">
            <v>ABA350</v>
          </cell>
          <cell r="B162" t="str">
            <v>B.II.2) Crediti v/Regione o Provincia Autonoma</v>
          </cell>
          <cell r="C162">
            <v>2967743.04</v>
          </cell>
        </row>
        <row r="163">
          <cell r="A163" t="str">
            <v>ABA360</v>
          </cell>
          <cell r="B163" t="str">
            <v>B.II.2.a) Crediti v/Regione o Provincia Autonoma per spesa corrente</v>
          </cell>
          <cell r="C163">
            <v>2967743.04</v>
          </cell>
        </row>
        <row r="164">
          <cell r="A164" t="str">
            <v>ABA390</v>
          </cell>
          <cell r="B164" t="str">
            <v>B.II.2.a.1) Crediti v/Regione o Provincia Autonoma per quota FSR</v>
          </cell>
          <cell r="C164">
            <v>1906053.63</v>
          </cell>
        </row>
        <row r="165">
          <cell r="A165" t="str">
            <v>ABA390a</v>
          </cell>
          <cell r="B165" t="str">
            <v>B.II.2.a.1.a) Crediti v/Regione o Provincia Autonoma per quota FSR</v>
          </cell>
          <cell r="C165">
            <v>1906053.63</v>
          </cell>
        </row>
        <row r="166">
          <cell r="A166" t="str">
            <v>ABA390b</v>
          </cell>
          <cell r="B166" t="str">
            <v>B.II.2.a.1.b) Crediti v/Azienda Zero per quota FSR</v>
          </cell>
          <cell r="C166">
            <v>0</v>
          </cell>
        </row>
        <row r="167">
          <cell r="A167" t="str">
            <v>ABA400</v>
          </cell>
          <cell r="B167" t="str">
            <v>B.II.2.a.2) Crediti v/Regione o Provincia Autonoma per mobilità attiva intraregionale</v>
          </cell>
          <cell r="C167">
            <v>0</v>
          </cell>
        </row>
        <row r="168">
          <cell r="A168" t="str">
            <v>ABA400a</v>
          </cell>
          <cell r="B168" t="str">
            <v>B.II.2.a.2.a) Crediti v/Regione o Provincia Autonoma per mobilità attiva intraregionale</v>
          </cell>
          <cell r="C168">
            <v>0</v>
          </cell>
        </row>
        <row r="169">
          <cell r="A169" t="str">
            <v>ABA400b</v>
          </cell>
          <cell r="B169" t="str">
            <v>B.II.2.a.2.b) Crediti v/Azienda Zero per mobilità attiva intraregionale</v>
          </cell>
          <cell r="C169">
            <v>0</v>
          </cell>
        </row>
        <row r="170">
          <cell r="A170" t="str">
            <v>ABA410</v>
          </cell>
          <cell r="B170" t="str">
            <v>B.II.2.a.3) Crediti v/Regione o Provincia Autonoma per mobilità attiva extraregionale</v>
          </cell>
          <cell r="C170">
            <v>0</v>
          </cell>
        </row>
        <row r="171">
          <cell r="A171" t="str">
            <v>ABA410a</v>
          </cell>
          <cell r="B171" t="str">
            <v>B.II.2.a.3.a) Crediti v/Regione o Provincia Autonoma per mobilità attiva extraregionale</v>
          </cell>
          <cell r="C171">
            <v>0</v>
          </cell>
        </row>
        <row r="172">
          <cell r="A172" t="str">
            <v>ABA410b</v>
          </cell>
          <cell r="B172" t="str">
            <v>B.II.2.a.3.b) Crediti v/Azienda Zero per mobilità attiva extraregionale</v>
          </cell>
          <cell r="C172">
            <v>0</v>
          </cell>
        </row>
        <row r="173">
          <cell r="A173" t="str">
            <v>ABA420</v>
          </cell>
          <cell r="B173" t="str">
            <v>B.II.2.a.4) Crediti v/Regione o Provincia Autonoma per acconto quota FSR</v>
          </cell>
          <cell r="C173">
            <v>0</v>
          </cell>
        </row>
        <row r="174">
          <cell r="A174" t="str">
            <v>ABA420a</v>
          </cell>
          <cell r="B174" t="str">
            <v>B.II.2.a.4.a) Crediti v/Regione o Provincia Autonoma per acconto quota FSR</v>
          </cell>
          <cell r="C174">
            <v>0</v>
          </cell>
        </row>
        <row r="175">
          <cell r="A175" t="str">
            <v>ABA420b</v>
          </cell>
          <cell r="B175" t="str">
            <v>B.II.2.a.4.b) Crediti v/Azienda Zero per acconto quota FSR</v>
          </cell>
          <cell r="C175">
            <v>0</v>
          </cell>
        </row>
        <row r="176">
          <cell r="A176" t="str">
            <v>ABA430</v>
          </cell>
          <cell r="B176" t="str">
            <v>B.II.2.a.5) Crediti v/Regione o Provincia Autonoma per finanziamento sanitario aggiuntivo corrente LEA</v>
          </cell>
          <cell r="C176">
            <v>957732.77</v>
          </cell>
        </row>
        <row r="177">
          <cell r="A177" t="str">
            <v>ABA430a</v>
          </cell>
          <cell r="B177" t="str">
            <v>B.II.2.a.5.a) Crediti v/Regione o Provincia Autonoma per finanziamento sanitario aggiuntivo corrente LEA</v>
          </cell>
          <cell r="C177">
            <v>0</v>
          </cell>
        </row>
        <row r="178">
          <cell r="A178" t="str">
            <v>ABA430b</v>
          </cell>
          <cell r="B178" t="str">
            <v>B.II.2.a.5.b) Crediti v/Azienda Zero per finanziamento sanitario aggiuntivo corrente LEA</v>
          </cell>
          <cell r="C178">
            <v>957732.77</v>
          </cell>
        </row>
        <row r="179">
          <cell r="A179" t="str">
            <v>ABA440</v>
          </cell>
          <cell r="B179" t="str">
            <v>B.II.2.a.6) Crediti v/Regione o Provincia Autonoma per finanziamento sanitario aggiuntivo corrente extra LEA</v>
          </cell>
          <cell r="C179">
            <v>0</v>
          </cell>
        </row>
        <row r="180">
          <cell r="A180" t="str">
            <v>ABA440a</v>
          </cell>
          <cell r="B180" t="str">
            <v>B.II.2.a.6.a) Crediti v/Regione o Provincia Autonoma per finanziamento sanitario aggiuntivo corrente extra LEA</v>
          </cell>
          <cell r="C180">
            <v>0</v>
          </cell>
        </row>
        <row r="181">
          <cell r="A181" t="str">
            <v>ABA440b</v>
          </cell>
          <cell r="B181" t="str">
            <v>B.II.2.a.6.b) Crediti v/Azienda Zero per finanziamento sanitario aggiuntivo corrente extra LEA</v>
          </cell>
          <cell r="C181">
            <v>0</v>
          </cell>
        </row>
        <row r="182">
          <cell r="A182" t="str">
            <v>ABA450</v>
          </cell>
          <cell r="B182" t="str">
            <v>B.II.2.a.7) Crediti v/Regione o Provincia Autonoma per spesa corrente - altro</v>
          </cell>
          <cell r="C182">
            <v>103956.64</v>
          </cell>
        </row>
        <row r="183">
          <cell r="A183" t="str">
            <v>ABA450a</v>
          </cell>
          <cell r="B183" t="str">
            <v>B.II.2.a.7.a) Crediti v/Regione o Provincia Autonoma per spesa corrente - altro - GSA</v>
          </cell>
          <cell r="C183">
            <v>103956.64</v>
          </cell>
        </row>
        <row r="184">
          <cell r="A184" t="str">
            <v>ABA450b</v>
          </cell>
          <cell r="B184" t="str">
            <v>B.II.2.a.7.b) Crediti v/Azienda Zero per spesa corrente - altro</v>
          </cell>
          <cell r="C184">
            <v>0</v>
          </cell>
        </row>
        <row r="185">
          <cell r="A185" t="str">
            <v>ABA450c</v>
          </cell>
          <cell r="B185" t="str">
            <v>B.II.2.a.7.c) Crediti v/Regione o Provincia Autonoma per spesa corrente - altro - NO GSA</v>
          </cell>
          <cell r="C185">
            <v>0</v>
          </cell>
        </row>
        <row r="186">
          <cell r="A186" t="str">
            <v>ABA451</v>
          </cell>
          <cell r="B186" t="str">
            <v>B.II.2.a.8) Crediti v/Regione o Provincia Autonoma per spesa corrente - STP (ex D.lgs. 286/98)</v>
          </cell>
          <cell r="C186">
            <v>0</v>
          </cell>
        </row>
        <row r="187">
          <cell r="A187" t="str">
            <v>ABA451a</v>
          </cell>
          <cell r="B187" t="str">
            <v>B.II.2.a.8.a) Crediti v/Regione o Provincia Autonoma per spesa corrente - STP (ex D.lgs. 286/98)</v>
          </cell>
          <cell r="C187">
            <v>0</v>
          </cell>
        </row>
        <row r="188">
          <cell r="A188" t="str">
            <v>ABA451b</v>
          </cell>
          <cell r="B188" t="str">
            <v>B.II.2.a.8.b) Crediti v/Azienda Zero per spesa corrente - STP (ex D.lgs. 286/98)</v>
          </cell>
          <cell r="C188">
            <v>0</v>
          </cell>
        </row>
        <row r="189">
          <cell r="A189" t="str">
            <v>ABA460</v>
          </cell>
          <cell r="B189" t="str">
            <v>B.II.2.a.9) Crediti v/Regione o Provincia Autonoma per ricerca</v>
          </cell>
          <cell r="C189">
            <v>0</v>
          </cell>
        </row>
        <row r="190">
          <cell r="A190" t="str">
            <v>ABA460a</v>
          </cell>
          <cell r="B190" t="str">
            <v>B.II.2.a.9.a) Crediti v/Regione o Provincia Autonoma per ricerca</v>
          </cell>
          <cell r="C190">
            <v>0</v>
          </cell>
        </row>
        <row r="191">
          <cell r="A191" t="str">
            <v>ABA460b</v>
          </cell>
          <cell r="B191" t="str">
            <v>B.II.2.a.9.b) Crediti v/Azienda Zero per ricerca</v>
          </cell>
          <cell r="C191">
            <v>0</v>
          </cell>
        </row>
        <row r="192">
          <cell r="A192" t="str">
            <v>ABA461</v>
          </cell>
          <cell r="B192" t="str">
            <v>B.II.2.a.10) Crediti v/Regione o Provincia Autonoma per mobilità attiva internazionale</v>
          </cell>
          <cell r="C192">
            <v>0</v>
          </cell>
        </row>
        <row r="193">
          <cell r="A193" t="str">
            <v>ABA461a</v>
          </cell>
          <cell r="B193" t="str">
            <v>B.II.2.a.10.a) Crediti v/Regione o Provincia Autonoma per mobilità attiva internazionale</v>
          </cell>
          <cell r="C193">
            <v>0</v>
          </cell>
        </row>
        <row r="194">
          <cell r="A194" t="str">
            <v>ABA461b</v>
          </cell>
          <cell r="B194" t="str">
            <v>B.II.2.a.10.b) Crediti v/Azienda Zero per mobilità attiva internazionale</v>
          </cell>
          <cell r="C194">
            <v>0</v>
          </cell>
        </row>
        <row r="195">
          <cell r="A195" t="str">
            <v>ABA470</v>
          </cell>
          <cell r="B195" t="str">
            <v>B.II.2.b) Crediti v/Regione o Provincia Autonoma per versamenti a patrimonio netto</v>
          </cell>
          <cell r="C195">
            <v>0</v>
          </cell>
        </row>
        <row r="196">
          <cell r="A196" t="str">
            <v>ABA480</v>
          </cell>
          <cell r="B196" t="str">
            <v>B.II.2.b.1) Crediti v/Regione o Provincia Autonoma per finanziamenti per investimenti</v>
          </cell>
          <cell r="C196">
            <v>0</v>
          </cell>
        </row>
        <row r="197">
          <cell r="A197" t="str">
            <v>ABA480a</v>
          </cell>
          <cell r="B197" t="str">
            <v>B.II.2.b.1.a) Crediti v/Regione o Provincia Autonoma per finanziamenti per investimenti</v>
          </cell>
          <cell r="C197">
            <v>0</v>
          </cell>
        </row>
        <row r="198">
          <cell r="A198" t="str">
            <v>ABA480b</v>
          </cell>
          <cell r="B198" t="str">
            <v>B.II.2.b.1.b) Crediti v/Azienda Zero per finanziamenti per investimenti</v>
          </cell>
          <cell r="C198">
            <v>0</v>
          </cell>
        </row>
        <row r="199">
          <cell r="A199" t="str">
            <v>ABA480c</v>
          </cell>
          <cell r="B199" t="str">
            <v>B.II.2.b.1.c) Crediti v/Azienda Zero per finanziamenti per investimenti - altro</v>
          </cell>
          <cell r="C199">
            <v>0</v>
          </cell>
        </row>
        <row r="200">
          <cell r="A200" t="str">
            <v>ABA480d</v>
          </cell>
          <cell r="B200" t="str">
            <v>B.II.2.b.1.d) Crediti v/Regione o Provincia Autonoma per finanziamenti per investimenti - NO GSA</v>
          </cell>
          <cell r="C200">
            <v>0</v>
          </cell>
        </row>
        <row r="201">
          <cell r="A201" t="str">
            <v>ABA490</v>
          </cell>
          <cell r="B201" t="str">
            <v>B.II.2.b.2) Crediti v/Regione o Provincia Autonoma per incremento fondo 
dotazione</v>
          </cell>
          <cell r="C201">
            <v>0</v>
          </cell>
        </row>
        <row r="202">
          <cell r="A202" t="str">
            <v>ABA490a</v>
          </cell>
          <cell r="B202" t="str">
            <v>B.II.2.b.2.a) Crediti v/Regione o Provincia Autonoma per incremento fondo 
dotazione</v>
          </cell>
          <cell r="C202">
            <v>0</v>
          </cell>
        </row>
        <row r="203">
          <cell r="A203" t="str">
            <v>ABA490b</v>
          </cell>
          <cell r="B203" t="str">
            <v>B.II.2.b.2.b) Crediti v/Azienda Zero per incremento fondo 
dotazione</v>
          </cell>
          <cell r="C203">
            <v>0</v>
          </cell>
        </row>
        <row r="204">
          <cell r="A204" t="str">
            <v>ABA500</v>
          </cell>
          <cell r="B204" t="str">
            <v>B.II.2.b.3) Crediti v/Regione o Provincia Autonoma per ripiano perdite</v>
          </cell>
          <cell r="C204">
            <v>0</v>
          </cell>
        </row>
        <row r="205">
          <cell r="A205" t="str">
            <v>ABA500a</v>
          </cell>
          <cell r="B205" t="str">
            <v>B.II.2.b.3.a) Crediti v/Regione o Provincia Autonoma per ripiano perdite</v>
          </cell>
          <cell r="C205">
            <v>0</v>
          </cell>
        </row>
        <row r="206">
          <cell r="A206" t="str">
            <v>ABA500b</v>
          </cell>
          <cell r="B206" t="str">
            <v>B.II.2.b.3.b) Crediti v/Azienda Zero per ripiano perdite</v>
          </cell>
          <cell r="C206">
            <v>0</v>
          </cell>
        </row>
        <row r="207">
          <cell r="A207" t="str">
            <v>ABA501</v>
          </cell>
          <cell r="B207" t="str">
            <v>B.II.2.b.4) Crediti v/Regione o Provincia Autonoma per anticipazione ripiano disavanzo programmato dai Piani aziendali di cui all'art. 1, comma 528, L. 208/2015</v>
          </cell>
          <cell r="C207">
            <v>0</v>
          </cell>
        </row>
        <row r="208">
          <cell r="A208" t="str">
            <v>ABA501a</v>
          </cell>
          <cell r="B208" t="str">
            <v>B.II.2.b.4.a) Crediti v/Regione o Provincia Autonoma per anticipazione ripiano disavanzo programmato dai Piani aziendali di cui all'art. 1, comma 528, L. 208/2015</v>
          </cell>
          <cell r="C208">
            <v>0</v>
          </cell>
        </row>
        <row r="209">
          <cell r="A209" t="str">
            <v>ABA501b</v>
          </cell>
          <cell r="B209" t="str">
            <v>B.II.2.b.4.b) Crediti v/Azienda Zero per anticipazione ripiano disavanzo programmato dai Piani aziendali di cui all'art. 1, comma 528, L. 208/2015</v>
          </cell>
          <cell r="C209">
            <v>0</v>
          </cell>
        </row>
        <row r="210">
          <cell r="A210" t="str">
            <v>ABA510</v>
          </cell>
          <cell r="B210" t="str">
            <v>B.II.2.b.5) Crediti v/Regione per copertura debiti al 31/12/2005</v>
          </cell>
          <cell r="C210">
            <v>0</v>
          </cell>
        </row>
        <row r="211">
          <cell r="A211" t="str">
            <v>ABA510a</v>
          </cell>
          <cell r="B211" t="str">
            <v>B.II.2.b.5.a) Crediti v/Regione per copertura debiti al 31/12/2005</v>
          </cell>
          <cell r="C211">
            <v>0</v>
          </cell>
        </row>
        <row r="212">
          <cell r="A212" t="str">
            <v>ABA510b</v>
          </cell>
          <cell r="B212" t="str">
            <v>B.II.2.b.5.b) Crediti v/Azienda Zero per copertura debiti al 31/12/2005</v>
          </cell>
          <cell r="C212">
            <v>0</v>
          </cell>
        </row>
        <row r="213">
          <cell r="A213" t="str">
            <v>ABA520</v>
          </cell>
          <cell r="B213" t="str">
            <v>B.II.2.b.6) Crediti v/Regione o Provincia Autonoma per ricostituzione risorse da investimenti esercizi precedenti</v>
          </cell>
          <cell r="C213">
            <v>0</v>
          </cell>
        </row>
        <row r="214">
          <cell r="A214" t="str">
            <v>ABA520a</v>
          </cell>
          <cell r="B214" t="str">
            <v>B.II.2.b.6.a) Crediti v/Regione o Provincia Autonoma per ricostituzione risorse da investimenti esercizi precedenti</v>
          </cell>
          <cell r="C214">
            <v>0</v>
          </cell>
        </row>
        <row r="215">
          <cell r="A215" t="str">
            <v>ABA520b</v>
          </cell>
          <cell r="B215" t="str">
            <v>B.II.2.b.6.b) Crediti v/Azienda Zero per ricostituzione risorse da investimenti esercizi precedenti</v>
          </cell>
          <cell r="C215">
            <v>0</v>
          </cell>
        </row>
        <row r="216">
          <cell r="A216" t="str">
            <v>ABA521</v>
          </cell>
          <cell r="B216" t="str">
            <v>B.II.2.c) Crediti v/Regione o Provincia Autonoma per contributi L. 210/92  - NO GSA</v>
          </cell>
          <cell r="C216">
            <v>0</v>
          </cell>
        </row>
        <row r="217">
          <cell r="A217" t="str">
            <v>ABA522</v>
          </cell>
          <cell r="B217" t="str">
            <v>B.II.2.d) Crediti v/Regione o Provincia Autonoma per contributi L. 210/92 - GSA</v>
          </cell>
          <cell r="C217">
            <v>0</v>
          </cell>
        </row>
        <row r="218">
          <cell r="A218" t="str">
            <v>ABA522a</v>
          </cell>
          <cell r="B218" t="str">
            <v>B.II.2.d.1) Crediti v/Regione o Provincia Autonoma per contributi L. 210/92 - GSA</v>
          </cell>
          <cell r="C218">
            <v>0</v>
          </cell>
        </row>
        <row r="219">
          <cell r="A219" t="str">
            <v>ABA522b</v>
          </cell>
          <cell r="B219" t="str">
            <v>B.II.2.d.2) Crediti v/Azienda Zero per contributi L. 210/92</v>
          </cell>
          <cell r="C219">
            <v>0</v>
          </cell>
        </row>
        <row r="220">
          <cell r="A220" t="str">
            <v>ABA530</v>
          </cell>
          <cell r="B220" t="str">
            <v>B.II.3) Crediti v/Comuni</v>
          </cell>
          <cell r="C220">
            <v>3230505.65</v>
          </cell>
        </row>
        <row r="221">
          <cell r="A221" t="str">
            <v>ABA540</v>
          </cell>
          <cell r="B221" t="str">
            <v>B.II.4) Crediti v/Aziende sanitarie pubbliche</v>
          </cell>
          <cell r="C221">
            <v>0</v>
          </cell>
        </row>
        <row r="222">
          <cell r="A222" t="str">
            <v>ABA550</v>
          </cell>
          <cell r="B222" t="str">
            <v>B.II.4.a) Crediti v/Aziende sanitarie pubbliche della Regione</v>
          </cell>
          <cell r="C222">
            <v>0</v>
          </cell>
        </row>
        <row r="223">
          <cell r="A223" t="str">
            <v>ABA560</v>
          </cell>
          <cell r="B223" t="str">
            <v>B.II.4.a.1) Crediti v/Aziende sanitarie pubbliche della Regione - per mobilità in compensazione</v>
          </cell>
          <cell r="C223">
            <v>0</v>
          </cell>
        </row>
        <row r="224">
          <cell r="A224" t="str">
            <v>ABA570</v>
          </cell>
          <cell r="B224" t="str">
            <v>B.II.4.a.2) Crediti v/Aziende sanitarie pubbliche della Regione - per mobilità non in compensazione</v>
          </cell>
          <cell r="C224">
            <v>0</v>
          </cell>
        </row>
        <row r="225">
          <cell r="A225" t="str">
            <v>ABA580</v>
          </cell>
          <cell r="B225" t="str">
            <v>B.II.4.a.3) Crediti v/Aziende sanitarie pubbliche della Regione - per altre prestazioni</v>
          </cell>
          <cell r="C225">
            <v>0</v>
          </cell>
        </row>
        <row r="226">
          <cell r="A226" t="str">
            <v>ABA590</v>
          </cell>
          <cell r="B226" t="str">
            <v>B.II.4.b) Acconto quota FSR da distribuire</v>
          </cell>
          <cell r="C226">
            <v>0</v>
          </cell>
        </row>
        <row r="227">
          <cell r="A227" t="str">
            <v>ABA591</v>
          </cell>
          <cell r="B227" t="str">
            <v>B.II.4.c) Crediti v/Aziende Sanitarie pubbliche della Regione per anticipazione ripiano disavanzo programmato dai Piani aziendali di cui all'art. 1, comma 528, L. 208/2015</v>
          </cell>
          <cell r="C227">
            <v>0</v>
          </cell>
        </row>
        <row r="228">
          <cell r="A228" t="str">
            <v>ABA600</v>
          </cell>
          <cell r="B228" t="str">
            <v>B.II.4.d) Crediti v/Aziende sanitarie pubbliche Extraregione</v>
          </cell>
          <cell r="C228">
            <v>0</v>
          </cell>
        </row>
        <row r="229">
          <cell r="A229" t="str">
            <v>ABA601</v>
          </cell>
          <cell r="B229" t="str">
            <v xml:space="preserve">B.II.4.e)  Crediti v/Aziende sanitarie pubbliche della Regione - per Contributi da Aziende sanitarie pubbliche della Regione o Prov. Aut. (extra fondo) </v>
          </cell>
          <cell r="C229">
            <v>0</v>
          </cell>
        </row>
        <row r="230">
          <cell r="A230" t="str">
            <v>ABA610</v>
          </cell>
          <cell r="B230" t="str">
            <v>B.II.5) Crediti v/società partecipate e/o enti dipendenti della Regione</v>
          </cell>
          <cell r="C230">
            <v>0</v>
          </cell>
        </row>
        <row r="231">
          <cell r="A231" t="str">
            <v>ABA620</v>
          </cell>
          <cell r="B231" t="str">
            <v>B.II.5.a) Crediti v/enti regionali</v>
          </cell>
          <cell r="C231">
            <v>0</v>
          </cell>
        </row>
        <row r="232">
          <cell r="A232" t="str">
            <v>ABA630</v>
          </cell>
          <cell r="B232" t="str">
            <v>B.II.5.b) Crediti v/sperimentazioni gestionali</v>
          </cell>
          <cell r="C232">
            <v>0</v>
          </cell>
        </row>
        <row r="233">
          <cell r="A233" t="str">
            <v>ABA640</v>
          </cell>
          <cell r="B233" t="str">
            <v>B.II.5.c) Crediti v/altre partecipate</v>
          </cell>
          <cell r="C233">
            <v>0</v>
          </cell>
        </row>
        <row r="234">
          <cell r="A234" t="str">
            <v>ABA650</v>
          </cell>
          <cell r="B234" t="str">
            <v>B.II.6) Crediti v/Erario</v>
          </cell>
          <cell r="C234">
            <v>14.35</v>
          </cell>
        </row>
        <row r="235">
          <cell r="A235" t="str">
            <v>ABA660</v>
          </cell>
          <cell r="B235" t="str">
            <v>B.II.7) Crediti v/altri</v>
          </cell>
          <cell r="C235">
            <v>3848503.57</v>
          </cell>
        </row>
        <row r="236">
          <cell r="A236" t="str">
            <v>ABA670</v>
          </cell>
          <cell r="B236" t="str">
            <v>B.II.7.a) Crediti v/clienti privati</v>
          </cell>
          <cell r="C236">
            <v>507843.74</v>
          </cell>
        </row>
        <row r="237">
          <cell r="A237" t="str">
            <v>ABA670a</v>
          </cell>
          <cell r="B237" t="str">
            <v>B.II.7.a.1) Crediti v/clienti privati</v>
          </cell>
          <cell r="C237">
            <v>507843.74</v>
          </cell>
        </row>
        <row r="238">
          <cell r="A238" t="str">
            <v>ABA670b</v>
          </cell>
          <cell r="B238" t="str">
            <v>B.II.7.a.2) F.do svalutazione crediti v/clienti privati</v>
          </cell>
          <cell r="C238">
            <v>0</v>
          </cell>
        </row>
        <row r="239">
          <cell r="A239" t="str">
            <v>ABA680</v>
          </cell>
          <cell r="B239" t="str">
            <v>B.II.7.b) Crediti v/gestioni liquidatorie</v>
          </cell>
          <cell r="C239">
            <v>0</v>
          </cell>
        </row>
        <row r="240">
          <cell r="A240" t="str">
            <v>ABA690</v>
          </cell>
          <cell r="B240" t="str">
            <v>B.II.7.c) Crediti v/altri soggetti pubblici</v>
          </cell>
          <cell r="C240">
            <v>1618632.03</v>
          </cell>
        </row>
        <row r="241">
          <cell r="A241" t="str">
            <v>ABA700</v>
          </cell>
          <cell r="B241" t="str">
            <v>B.II.7.d) Crediti v/altri soggetti pubblici per ricerca</v>
          </cell>
          <cell r="C241">
            <v>0</v>
          </cell>
        </row>
        <row r="242">
          <cell r="A242" t="str">
            <v>ABA710</v>
          </cell>
          <cell r="B242" t="str">
            <v>B.II.7.e) Altri crediti diversi</v>
          </cell>
          <cell r="C242">
            <v>1722027.8</v>
          </cell>
        </row>
        <row r="243">
          <cell r="A243" t="str">
            <v>ABA711</v>
          </cell>
          <cell r="B243" t="str">
            <v xml:space="preserve">B.II.7.e.1) Altri Crediti diversi </v>
          </cell>
          <cell r="C243">
            <v>1722027.8</v>
          </cell>
        </row>
        <row r="244">
          <cell r="A244" t="str">
            <v>ABA711a</v>
          </cell>
          <cell r="B244" t="str">
            <v xml:space="preserve">B.II.7.e.1.a) Altri Crediti diversi </v>
          </cell>
          <cell r="C244">
            <v>1722027.8</v>
          </cell>
        </row>
        <row r="245">
          <cell r="A245" t="str">
            <v>ABA711b</v>
          </cell>
          <cell r="B245" t="str">
            <v>B.II.7.e.1.b) F.do svalutazione altri crediti diversi</v>
          </cell>
          <cell r="C245">
            <v>0</v>
          </cell>
        </row>
        <row r="246">
          <cell r="A246" t="str">
            <v>ABA712</v>
          </cell>
          <cell r="B246" t="str">
            <v>B.II.7.e.2) Note di credito da emettere (diverse)</v>
          </cell>
          <cell r="C246">
            <v>0</v>
          </cell>
        </row>
        <row r="247">
          <cell r="A247" t="str">
            <v>ABA713</v>
          </cell>
          <cell r="B247" t="str">
            <v>B.II.7.f) Altri crediti verso erogatori (privati accreditati e convenzionati) di prestazioni sanitarie</v>
          </cell>
          <cell r="C247">
            <v>0</v>
          </cell>
        </row>
        <row r="248">
          <cell r="A248" t="str">
            <v>ABA714</v>
          </cell>
          <cell r="B248" t="str">
            <v>B.II.7.f.1) Altri crediti verso erogatori (privati accreditati e convenzionati) di prestazioni sanitarie</v>
          </cell>
          <cell r="C248">
            <v>0</v>
          </cell>
        </row>
        <row r="249">
          <cell r="A249" t="str">
            <v>ABA715</v>
          </cell>
          <cell r="B249" t="str">
            <v>B.II.7.f.2) Note di credito da emettere  (privati accreditati e convenzionati)</v>
          </cell>
          <cell r="C249">
            <v>0</v>
          </cell>
        </row>
        <row r="250">
          <cell r="A250" t="str">
            <v>ABA720</v>
          </cell>
          <cell r="B250" t="str">
            <v>B.III) ATTIVITA' FINANZIARIE CHE NON COSTITUISCONO IMMOBILIZZAZIONI</v>
          </cell>
          <cell r="C250">
            <v>0</v>
          </cell>
        </row>
        <row r="251">
          <cell r="A251" t="str">
            <v>ABA730</v>
          </cell>
          <cell r="B251" t="str">
            <v>B.III.1) Partecipazioni che non costituiscono immobilizzazioni</v>
          </cell>
          <cell r="C251">
            <v>0</v>
          </cell>
        </row>
        <row r="252">
          <cell r="A252" t="str">
            <v>ABA740</v>
          </cell>
          <cell r="B252" t="str">
            <v>B.III.2) Altri titoli che non costituiscono immobilizzazioni</v>
          </cell>
          <cell r="C252">
            <v>0</v>
          </cell>
        </row>
        <row r="253">
          <cell r="A253" t="str">
            <v>ABA750</v>
          </cell>
          <cell r="B253" t="str">
            <v>B.IV) DISPONIBILITA' LIQUIDE</v>
          </cell>
          <cell r="C253">
            <v>3360547.46</v>
          </cell>
        </row>
        <row r="254">
          <cell r="A254" t="str">
            <v>ABA760</v>
          </cell>
          <cell r="B254" t="str">
            <v>B.IV.1) Cassa</v>
          </cell>
          <cell r="C254">
            <v>0</v>
          </cell>
        </row>
        <row r="255">
          <cell r="A255" t="str">
            <v>ABA770</v>
          </cell>
          <cell r="B255" t="str">
            <v>B.IV.2) Istituto Tesoriere</v>
          </cell>
          <cell r="C255">
            <v>3360021.13</v>
          </cell>
        </row>
        <row r="256">
          <cell r="A256" t="str">
            <v>ABA780</v>
          </cell>
          <cell r="B256" t="str">
            <v>B.IV.3) Tesoreria Unica</v>
          </cell>
          <cell r="C256">
            <v>0</v>
          </cell>
        </row>
        <row r="257">
          <cell r="A257" t="str">
            <v>ABA790</v>
          </cell>
          <cell r="B257" t="str">
            <v>B.IV.4) Conto corrente postale</v>
          </cell>
          <cell r="C257">
            <v>526.33000000000004</v>
          </cell>
        </row>
        <row r="258">
          <cell r="A258" t="str">
            <v>ACZ999</v>
          </cell>
          <cell r="B258" t="str">
            <v>C) RATEI E RISCONTI ATTIVI</v>
          </cell>
          <cell r="C258">
            <v>0</v>
          </cell>
        </row>
        <row r="259">
          <cell r="A259" t="str">
            <v>ACA000</v>
          </cell>
          <cell r="B259" t="str">
            <v>C.I) RATEI ATTIVI</v>
          </cell>
          <cell r="C259">
            <v>0</v>
          </cell>
        </row>
        <row r="260">
          <cell r="A260" t="str">
            <v>ACA010</v>
          </cell>
          <cell r="B260" t="str">
            <v>C.I.1) Ratei attivi</v>
          </cell>
          <cell r="C260">
            <v>0</v>
          </cell>
        </row>
        <row r="261">
          <cell r="A261" t="str">
            <v>ACA020</v>
          </cell>
          <cell r="B261" t="str">
            <v>C.I.2) Ratei attivi v/Aziende sanitarie pubbliche della Regione</v>
          </cell>
          <cell r="C261">
            <v>0</v>
          </cell>
        </row>
        <row r="262">
          <cell r="A262" t="str">
            <v>ACA030</v>
          </cell>
          <cell r="B262" t="str">
            <v>C.II) RISCONTI ATTIVI</v>
          </cell>
          <cell r="C262">
            <v>0</v>
          </cell>
        </row>
        <row r="263">
          <cell r="A263" t="str">
            <v>ACA040</v>
          </cell>
          <cell r="B263" t="str">
            <v>C.II.1) Risconti attivi</v>
          </cell>
          <cell r="C263">
            <v>0</v>
          </cell>
        </row>
        <row r="264">
          <cell r="A264" t="str">
            <v>ACA050</v>
          </cell>
          <cell r="B264" t="str">
            <v>C.II.2) Risconti attivi v/Aziende sanitarie pubbliche della Regione</v>
          </cell>
          <cell r="C264">
            <v>0</v>
          </cell>
        </row>
        <row r="265">
          <cell r="A265" t="str">
            <v>ADZ999</v>
          </cell>
          <cell r="B265" t="str">
            <v>E) CONTI D'ORDINE</v>
          </cell>
          <cell r="C265">
            <v>0</v>
          </cell>
        </row>
        <row r="266">
          <cell r="A266" t="str">
            <v>ADA000</v>
          </cell>
          <cell r="B266" t="str">
            <v>E.I) CANONI DI LEASING ANCORA DA PAGARE</v>
          </cell>
          <cell r="C266">
            <v>0</v>
          </cell>
        </row>
        <row r="267">
          <cell r="A267" t="str">
            <v>ADA010</v>
          </cell>
          <cell r="B267" t="str">
            <v>E.II) DEPOSITI CAUZIONALI</v>
          </cell>
          <cell r="C267">
            <v>0</v>
          </cell>
        </row>
        <row r="268">
          <cell r="A268" t="str">
            <v>ADA020</v>
          </cell>
          <cell r="B268" t="str">
            <v>E.III) BENI IN COMODATO</v>
          </cell>
          <cell r="C268">
            <v>0</v>
          </cell>
        </row>
        <row r="269">
          <cell r="A269" t="str">
            <v>ADA021</v>
          </cell>
          <cell r="B269" t="str">
            <v>E.IV) CANONI DI PROJECT FINANCING ANCORA DA PAGARE</v>
          </cell>
          <cell r="C269">
            <v>0</v>
          </cell>
        </row>
        <row r="270">
          <cell r="A270" t="str">
            <v>ADA030</v>
          </cell>
          <cell r="B270" t="str">
            <v>E.V) ALTRI CONTI D'ORDINE</v>
          </cell>
          <cell r="C270">
            <v>0</v>
          </cell>
        </row>
        <row r="271">
          <cell r="A271" t="str">
            <v>TP</v>
          </cell>
          <cell r="B271" t="str">
            <v>TP) TOTALE PASSIVO</v>
          </cell>
          <cell r="C271">
            <v>13881462.609999999</v>
          </cell>
        </row>
        <row r="272">
          <cell r="A272" t="str">
            <v>PAZ999</v>
          </cell>
          <cell r="B272" t="str">
            <v>A) PATRIMONIO NETTO</v>
          </cell>
          <cell r="C272">
            <v>1439236.76</v>
          </cell>
        </row>
        <row r="273">
          <cell r="A273" t="str">
            <v>PAA000</v>
          </cell>
          <cell r="B273" t="str">
            <v>A.I) FONDO DI DOTAZIONE</v>
          </cell>
          <cell r="C273">
            <v>1022456.47</v>
          </cell>
        </row>
        <row r="274">
          <cell r="A274" t="str">
            <v>PAA010</v>
          </cell>
          <cell r="B274" t="str">
            <v>A.II) FINANZIAMENTI PER INVESTIMENTI</v>
          </cell>
          <cell r="C274">
            <v>135039.88</v>
          </cell>
        </row>
        <row r="275">
          <cell r="A275" t="str">
            <v>PAA020</v>
          </cell>
          <cell r="B275" t="str">
            <v>A.II.1) Finanziamenti per beni di prima dotazione</v>
          </cell>
          <cell r="C275">
            <v>0</v>
          </cell>
        </row>
        <row r="276">
          <cell r="A276" t="str">
            <v>PAA030</v>
          </cell>
          <cell r="B276" t="str">
            <v>A.II.2) Finanziamenti da Stato per investimenti</v>
          </cell>
          <cell r="C276">
            <v>0</v>
          </cell>
        </row>
        <row r="277">
          <cell r="A277" t="str">
            <v>PAA040</v>
          </cell>
          <cell r="B277" t="str">
            <v>A.II.2.a) Finanziamenti da Stato per investimenti - ex art. 20 legge 67/88</v>
          </cell>
          <cell r="C277">
            <v>0</v>
          </cell>
        </row>
        <row r="278">
          <cell r="A278" t="str">
            <v>PAA040a</v>
          </cell>
          <cell r="B278" t="str">
            <v>A.II.2.a.1) Finanziamenti da Stato per investimenti - ex art. 20 legge 67/88 - assegnazioni dirette</v>
          </cell>
          <cell r="C278">
            <v>0</v>
          </cell>
        </row>
        <row r="279">
          <cell r="A279" t="str">
            <v>PAA040b</v>
          </cell>
          <cell r="B279" t="str">
            <v>A.II.2.a.2) Finanziamenti da Stato per investimenti - ex art. 20 legge 67/88 - trasferimenti tramite Regione GSA - Azienda Zero</v>
          </cell>
          <cell r="C279">
            <v>0</v>
          </cell>
        </row>
        <row r="280">
          <cell r="A280" t="str">
            <v>PAA050</v>
          </cell>
          <cell r="B280" t="str">
            <v>A.II.2.b) Finanziamenti da Stato per investimenti - ricerca</v>
          </cell>
          <cell r="C280">
            <v>0</v>
          </cell>
        </row>
        <row r="281">
          <cell r="A281" t="str">
            <v>PAA050a</v>
          </cell>
          <cell r="B281" t="str">
            <v>A.II.2.b.1) Finanziamenti da Stato per investimenti - ricerca - assegnazioni dirette</v>
          </cell>
          <cell r="C281">
            <v>0</v>
          </cell>
        </row>
        <row r="282">
          <cell r="A282" t="str">
            <v>PAA050b</v>
          </cell>
          <cell r="B282" t="str">
            <v>A.II.2.b.2) Finanziamenti da Stato per investimenti - ricerca - trasferimenti tramite Regione GSA - Azienda Zero</v>
          </cell>
          <cell r="C282">
            <v>0</v>
          </cell>
        </row>
        <row r="283">
          <cell r="A283" t="str">
            <v>PAA060</v>
          </cell>
          <cell r="B283" t="str">
            <v>A.II.2.c) Finanziamenti da Stato per investimenti - altro</v>
          </cell>
          <cell r="C283">
            <v>0</v>
          </cell>
        </row>
        <row r="284">
          <cell r="A284" t="str">
            <v>PAA060a</v>
          </cell>
          <cell r="B284" t="str">
            <v>A.II.2.c.1) Finanziamenti da Stato per investimenti - altro - assegnazioni dirette</v>
          </cell>
          <cell r="C284">
            <v>0</v>
          </cell>
        </row>
        <row r="285">
          <cell r="A285" t="str">
            <v>PAA060b</v>
          </cell>
          <cell r="B285" t="str">
            <v>A.II.2.c.2) Finanziamenti da Stato per investimenti - altro - trasferimenti tramite Regione GSA - Azienda Zero</v>
          </cell>
          <cell r="C285">
            <v>0</v>
          </cell>
        </row>
        <row r="286">
          <cell r="A286" t="str">
            <v>PAA070</v>
          </cell>
          <cell r="B286" t="str">
            <v>A.II.3) Finanziamenti da Regione per investimenti</v>
          </cell>
          <cell r="C286">
            <v>135039.88</v>
          </cell>
        </row>
        <row r="287">
          <cell r="A287" t="str">
            <v>PAA070a</v>
          </cell>
          <cell r="B287" t="str">
            <v xml:space="preserve">A.II.3.a) Finanziamenti da Regione - trasferimenti in c/capitale - GSA </v>
          </cell>
          <cell r="C287">
            <v>0</v>
          </cell>
        </row>
        <row r="288">
          <cell r="A288" t="str">
            <v>PAA070b</v>
          </cell>
          <cell r="B288" t="str">
            <v>A.II.3.b) Finanziamenti da Azienda Zero - trasferimenti in c/capitale (extrafondo - A4)</v>
          </cell>
          <cell r="C288">
            <v>0</v>
          </cell>
        </row>
        <row r="289">
          <cell r="A289" t="str">
            <v>PAA070c</v>
          </cell>
          <cell r="B289" t="str">
            <v>A.II.3.c) Finanziamenti da Azienda zero - altro</v>
          </cell>
          <cell r="C289">
            <v>0</v>
          </cell>
        </row>
        <row r="290">
          <cell r="A290" t="str">
            <v>PAA070d</v>
          </cell>
          <cell r="B290" t="str">
            <v>A.II.3.d) Finanziamenti da Regione - trasferimenti in c/capitale - NO GSA</v>
          </cell>
          <cell r="C290">
            <v>135039.88</v>
          </cell>
        </row>
        <row r="291">
          <cell r="A291" t="str">
            <v>PAA080</v>
          </cell>
          <cell r="B291" t="str">
            <v>A.II.4) Finanziamenti da altri soggetti pubblici per investimenti</v>
          </cell>
          <cell r="C291">
            <v>0</v>
          </cell>
        </row>
        <row r="292">
          <cell r="A292" t="str">
            <v>PAA090</v>
          </cell>
          <cell r="B292" t="str">
            <v>A.II.5) Finanziamenti per investimenti da rettifica contributi in conto esercizio</v>
          </cell>
          <cell r="C292">
            <v>0</v>
          </cell>
        </row>
        <row r="293">
          <cell r="A293" t="str">
            <v>PAA090a</v>
          </cell>
          <cell r="B293" t="str">
            <v>A.II.5.a) Fin. per inv. da rettifica contributi in conto esercizio - da Regione - contributi FSR - Indistinta</v>
          </cell>
          <cell r="C293">
            <v>0</v>
          </cell>
        </row>
        <row r="294">
          <cell r="A294" t="str">
            <v>PAA090b</v>
          </cell>
          <cell r="B294" t="str">
            <v>A.II.5.b) Fin. per inv. da rettifica contributi in conto esercizio - da Regione - contributi FSR - Accentrata</v>
          </cell>
          <cell r="C294">
            <v>0</v>
          </cell>
        </row>
        <row r="295">
          <cell r="A295" t="str">
            <v>PAA090c</v>
          </cell>
          <cell r="B295" t="str">
            <v>A.II.5.c) Fin. per inv. da rettifica contributi in conto esercizio - da altri Enti pubblici - Extrafondo - PERIMETRO SANITA'</v>
          </cell>
          <cell r="C295">
            <v>0</v>
          </cell>
        </row>
        <row r="296">
          <cell r="A296" t="str">
            <v>PAA090d</v>
          </cell>
          <cell r="B296" t="str">
            <v>A.II.5.d) Fin. per inv. da rettifica contributi in conto esercizio - da altri Enti pubblici - NO PERIMETRO SANITA'</v>
          </cell>
          <cell r="C296">
            <v>0</v>
          </cell>
        </row>
        <row r="297">
          <cell r="A297" t="str">
            <v>PAA090e</v>
          </cell>
          <cell r="B297" t="str">
            <v>A.II.5.e) Fin. per inv. da rettifica contributi in conto esercizio - da Privati</v>
          </cell>
          <cell r="C297">
            <v>0</v>
          </cell>
        </row>
        <row r="298">
          <cell r="A298" t="str">
            <v>PAA100</v>
          </cell>
          <cell r="B298" t="str">
            <v>A.III) RISERVE DA DONAZIONI E LASCITI VINCOLATI AD INVESTIMENTI</v>
          </cell>
          <cell r="C298">
            <v>298096.49</v>
          </cell>
        </row>
        <row r="299">
          <cell r="A299" t="str">
            <v>PAA110</v>
          </cell>
          <cell r="B299" t="str">
            <v>A.IV) ALTRE RISERVE</v>
          </cell>
          <cell r="C299">
            <v>0</v>
          </cell>
        </row>
        <row r="300">
          <cell r="A300" t="str">
            <v>PAA120</v>
          </cell>
          <cell r="B300" t="str">
            <v>A.IV.1) Riserve da rivalutazioni</v>
          </cell>
          <cell r="C300">
            <v>0</v>
          </cell>
        </row>
        <row r="301">
          <cell r="A301" t="str">
            <v>PAA130</v>
          </cell>
          <cell r="B301" t="str">
            <v>A.IV.2) Riserve da plusvalenze da reinvestire</v>
          </cell>
          <cell r="C301">
            <v>0</v>
          </cell>
        </row>
        <row r="302">
          <cell r="A302" t="str">
            <v>PAA140</v>
          </cell>
          <cell r="B302" t="str">
            <v>A.IV.3) Contributi da reinvestire</v>
          </cell>
          <cell r="C302">
            <v>0</v>
          </cell>
        </row>
        <row r="303">
          <cell r="A303" t="str">
            <v>PAA150</v>
          </cell>
          <cell r="B303" t="str">
            <v>A.IV.4) Riserve da utili di esercizio destinati ad investimenti</v>
          </cell>
          <cell r="C303">
            <v>0</v>
          </cell>
        </row>
        <row r="304">
          <cell r="A304" t="str">
            <v>PAA160</v>
          </cell>
          <cell r="B304" t="str">
            <v>A.IV.5) Riserve diverse</v>
          </cell>
          <cell r="C304">
            <v>0</v>
          </cell>
        </row>
        <row r="305">
          <cell r="A305" t="str">
            <v>PAA170</v>
          </cell>
          <cell r="B305" t="str">
            <v>A.V) CONTRIBUTI PER RIPIANO PERDITE</v>
          </cell>
          <cell r="C305">
            <v>0</v>
          </cell>
        </row>
        <row r="306">
          <cell r="A306" t="str">
            <v>PAA180</v>
          </cell>
          <cell r="B306" t="str">
            <v>A.V.1) Contributi per copertura debiti al 31/12/2005</v>
          </cell>
          <cell r="C306">
            <v>0</v>
          </cell>
        </row>
        <row r="307">
          <cell r="A307" t="str">
            <v>PAA190</v>
          </cell>
          <cell r="B307" t="str">
            <v>A.V.2) Contributi per ricostituzione risorse da investimenti esercizi precedenti</v>
          </cell>
          <cell r="C307">
            <v>0</v>
          </cell>
        </row>
        <row r="308">
          <cell r="A308" t="str">
            <v>PAA200</v>
          </cell>
          <cell r="B308" t="str">
            <v>A.V.3) Altro</v>
          </cell>
          <cell r="C308">
            <v>0</v>
          </cell>
        </row>
        <row r="309">
          <cell r="A309" t="str">
            <v>PAA210</v>
          </cell>
          <cell r="B309" t="str">
            <v>A.VI) UTILI (PERDITE) PORTATI A NUOVO</v>
          </cell>
          <cell r="C309">
            <v>-16356.08</v>
          </cell>
        </row>
        <row r="310">
          <cell r="A310" t="str">
            <v>PAA220</v>
          </cell>
          <cell r="B310" t="str">
            <v>A.VII) UTILE (PERDITA) D'ESERCIZIO</v>
          </cell>
          <cell r="C310">
            <v>0</v>
          </cell>
        </row>
        <row r="311">
          <cell r="A311" t="str">
            <v>PBZ999</v>
          </cell>
          <cell r="B311" t="str">
            <v>B) FONDI PER RISCHI E ONERI</v>
          </cell>
          <cell r="C311">
            <v>2812907.63</v>
          </cell>
        </row>
        <row r="312">
          <cell r="A312" t="str">
            <v>PBA000</v>
          </cell>
          <cell r="B312" t="str">
            <v>B.I) FONDI PER IMPOSTE, ANCHE DIFFERITE</v>
          </cell>
          <cell r="C312">
            <v>12240.45</v>
          </cell>
        </row>
        <row r="313">
          <cell r="A313" t="str">
            <v>PBA010</v>
          </cell>
          <cell r="B313" t="str">
            <v>B.II) FONDI PER RISCHI</v>
          </cell>
          <cell r="C313">
            <v>15000</v>
          </cell>
        </row>
        <row r="314">
          <cell r="A314" t="str">
            <v>PBA020</v>
          </cell>
          <cell r="B314" t="str">
            <v>B.II.1) Fondo rischi per cause civili ed oneri processuali</v>
          </cell>
          <cell r="C314">
            <v>15000</v>
          </cell>
        </row>
        <row r="315">
          <cell r="A315" t="str">
            <v>PBA030</v>
          </cell>
          <cell r="B315" t="str">
            <v>B.II.2) Fondo rischi per contenzioso personale dipendente</v>
          </cell>
          <cell r="C315">
            <v>0</v>
          </cell>
        </row>
        <row r="316">
          <cell r="A316" t="str">
            <v>PBA040</v>
          </cell>
          <cell r="B316" t="str">
            <v>B.II.3) Fondo rischi connessi all'acquisto di prestazioni sanitarie da privato</v>
          </cell>
          <cell r="C316">
            <v>0</v>
          </cell>
        </row>
        <row r="317">
          <cell r="A317" t="str">
            <v>PBA050</v>
          </cell>
          <cell r="B317" t="str">
            <v>B.II.4) Fondo rischi per copertura diretta dei rischi (autoassicurazione)</v>
          </cell>
          <cell r="C317">
            <v>0</v>
          </cell>
        </row>
        <row r="318">
          <cell r="A318" t="str">
            <v>PBA051</v>
          </cell>
          <cell r="B318" t="str">
            <v>B.II.5) Fondo rischi per franchigia assicurativa</v>
          </cell>
          <cell r="C318">
            <v>0</v>
          </cell>
        </row>
        <row r="319">
          <cell r="A319" t="str">
            <v>PBA052</v>
          </cell>
          <cell r="B319" t="str">
            <v>B.II.6) Fondo rischi per interessi di mora</v>
          </cell>
          <cell r="C319">
            <v>0</v>
          </cell>
        </row>
        <row r="320">
          <cell r="A320" t="str">
            <v>PBA060</v>
          </cell>
          <cell r="B320" t="str">
            <v>B.II.7) Altri fondi rischi</v>
          </cell>
          <cell r="C320">
            <v>0</v>
          </cell>
        </row>
        <row r="321">
          <cell r="A321" t="str">
            <v>PBA070</v>
          </cell>
          <cell r="B321" t="str">
            <v>B.III) FONDI DA DISTRIBUIRE</v>
          </cell>
          <cell r="C321">
            <v>0</v>
          </cell>
        </row>
        <row r="322">
          <cell r="A322" t="str">
            <v>PBA080</v>
          </cell>
          <cell r="B322" t="str">
            <v>B.III.1) FSR indistinto da distribuire</v>
          </cell>
          <cell r="C322">
            <v>0</v>
          </cell>
        </row>
        <row r="323">
          <cell r="A323" t="str">
            <v>PBA080a</v>
          </cell>
          <cell r="B323" t="str">
            <v>B.III.1.a) FSR indistinto da distribuire - LEA</v>
          </cell>
          <cell r="C323">
            <v>0</v>
          </cell>
        </row>
        <row r="324">
          <cell r="A324" t="str">
            <v>PBA080b</v>
          </cell>
          <cell r="B324" t="str">
            <v>B.III.1.b) FSR indistinto da distribuire - ACCENTRATA</v>
          </cell>
          <cell r="C324">
            <v>0</v>
          </cell>
        </row>
        <row r="325">
          <cell r="A325" t="str">
            <v>PBA090</v>
          </cell>
          <cell r="B325" t="str">
            <v>B.III.2) FSR vincolato da distribuire</v>
          </cell>
          <cell r="C325">
            <v>0</v>
          </cell>
        </row>
        <row r="326">
          <cell r="A326" t="str">
            <v>PBA100</v>
          </cell>
          <cell r="B326" t="str">
            <v>B.III.3) Fondo per ripiano disavanzi pregressi</v>
          </cell>
          <cell r="C326">
            <v>0</v>
          </cell>
        </row>
        <row r="327">
          <cell r="A327" t="str">
            <v>PBA110</v>
          </cell>
          <cell r="B327" t="str">
            <v>B.III.4) Fondo finanziamento sanitario aggiuntivo corrente LEA</v>
          </cell>
          <cell r="C327">
            <v>0</v>
          </cell>
        </row>
        <row r="328">
          <cell r="A328" t="str">
            <v>PBA120</v>
          </cell>
          <cell r="B328" t="str">
            <v>B.III.5) Fondo finanziamento sanitario aggiuntivo corrente extra LEA</v>
          </cell>
          <cell r="C328">
            <v>0</v>
          </cell>
        </row>
        <row r="329">
          <cell r="A329" t="str">
            <v>PBA130</v>
          </cell>
          <cell r="B329" t="str">
            <v>B.III.6) Fondo finanziamento per ricerca</v>
          </cell>
          <cell r="C329">
            <v>0</v>
          </cell>
        </row>
        <row r="330">
          <cell r="A330" t="str">
            <v>PBA140</v>
          </cell>
          <cell r="B330" t="str">
            <v>B.III.7) Fondo finanziamento per investimenti</v>
          </cell>
          <cell r="C330">
            <v>0</v>
          </cell>
        </row>
        <row r="331">
          <cell r="A331" t="str">
            <v>PBA141</v>
          </cell>
          <cell r="B331" t="str">
            <v>B.III.8) Fondo finanziamento sanitario aggiuntivo corrente (extra fondo) - Risorse aggiuntive da bilancio regionale a titolo di copertura extra LEA</v>
          </cell>
          <cell r="C331">
            <v>0</v>
          </cell>
        </row>
        <row r="332">
          <cell r="A332" t="str">
            <v>PBA150</v>
          </cell>
          <cell r="B332" t="str">
            <v>B.IV) QUOTE INUTILIZZATE CONTRIBUTI</v>
          </cell>
          <cell r="C332">
            <v>2642783.6</v>
          </cell>
        </row>
        <row r="333">
          <cell r="A333" t="str">
            <v>PBA151</v>
          </cell>
          <cell r="B333" t="str">
            <v>B.IV.1) Quote inutilizzate contributi da Regione o Prov. Aut. per quota F.S. indistinto finalizzato</v>
          </cell>
          <cell r="C333">
            <v>0</v>
          </cell>
        </row>
        <row r="334">
          <cell r="A334" t="str">
            <v>PBA160</v>
          </cell>
          <cell r="B334" t="str">
            <v>B.IV.2) Quote inutilizzate contributi da Regione o Prov. Aut. per quota F.S. vincolato</v>
          </cell>
          <cell r="C334">
            <v>1938431.26</v>
          </cell>
        </row>
        <row r="335">
          <cell r="A335" t="str">
            <v>PBA170</v>
          </cell>
          <cell r="B335" t="str">
            <v>B.IV.3) Quote inutilizzate contributi vincolati da soggetti pubblici (extra fondo)</v>
          </cell>
          <cell r="C335">
            <v>672172.17</v>
          </cell>
        </row>
        <row r="336">
          <cell r="A336" t="str">
            <v>PBA170a</v>
          </cell>
          <cell r="B336" t="str">
            <v>B.IV.3.a) Quote inutilizzate contributi vincolati da soggetti pubblici (extra fondo) - PERIMETRO SANITA</v>
          </cell>
          <cell r="C336">
            <v>0</v>
          </cell>
        </row>
        <row r="337">
          <cell r="A337" t="str">
            <v>PBA170b</v>
          </cell>
          <cell r="B337" t="str">
            <v>B.IV.3.b) Quote inutilizzate contributi vincolati da soggetti pubblici (extra fondo) - NO PERIMETRO SANITA</v>
          </cell>
          <cell r="C337">
            <v>672172.17</v>
          </cell>
        </row>
        <row r="338">
          <cell r="A338" t="str">
            <v>PBA180</v>
          </cell>
          <cell r="B338" t="str">
            <v>B.IV.4) Quote inutilizzate contributi per ricerca</v>
          </cell>
          <cell r="C338">
            <v>0</v>
          </cell>
        </row>
        <row r="339">
          <cell r="A339" t="str">
            <v>PBA190</v>
          </cell>
          <cell r="B339" t="str">
            <v>B.IV.5) Quote inutilizzate contributi vincolati da privati</v>
          </cell>
          <cell r="C339">
            <v>32180.17</v>
          </cell>
        </row>
        <row r="340">
          <cell r="A340" t="str">
            <v>PBA200</v>
          </cell>
          <cell r="B340" t="str">
            <v>B.V) ALTRI FONDI PER ONERI E SPESE</v>
          </cell>
          <cell r="C340">
            <v>142883.57999999999</v>
          </cell>
        </row>
        <row r="341">
          <cell r="A341" t="str">
            <v>PBA210</v>
          </cell>
          <cell r="B341" t="str">
            <v>B.V.1) Fondi integrativi pensione</v>
          </cell>
          <cell r="C341">
            <v>0</v>
          </cell>
        </row>
        <row r="342">
          <cell r="A342" t="str">
            <v>PBA220</v>
          </cell>
          <cell r="B342" t="str">
            <v>B.V.2) Fondi rinnovi contrattuali</v>
          </cell>
          <cell r="C342">
            <v>142883.57999999999</v>
          </cell>
        </row>
        <row r="343">
          <cell r="A343" t="str">
            <v>PBA230</v>
          </cell>
          <cell r="B343" t="str">
            <v xml:space="preserve">B.V.2.a) Fondo rinnovi contrattuali personale dipendente </v>
          </cell>
          <cell r="C343">
            <v>142883.57999999999</v>
          </cell>
        </row>
        <row r="344">
          <cell r="A344" t="str">
            <v>PBA240</v>
          </cell>
          <cell r="B344" t="str">
            <v>B.V.2.b) Fondo rinnovi convenzioni MMG/PLS/MCA</v>
          </cell>
          <cell r="C344">
            <v>0</v>
          </cell>
        </row>
        <row r="345">
          <cell r="A345" t="str">
            <v>PBA250</v>
          </cell>
          <cell r="B345" t="str">
            <v>B.V.2.c) Fondo rinnovi convenzioni medici Sumai</v>
          </cell>
          <cell r="C345">
            <v>0</v>
          </cell>
        </row>
        <row r="346">
          <cell r="A346" t="str">
            <v>PBA260</v>
          </cell>
          <cell r="B346" t="str">
            <v>B.V.3) Altri fondi per oneri e spese</v>
          </cell>
          <cell r="C346">
            <v>0</v>
          </cell>
        </row>
        <row r="347">
          <cell r="A347" t="str">
            <v>PBA270</v>
          </cell>
          <cell r="B347" t="str">
            <v>B.V.4) Altri fondi incentivi funzioni tecniche art. 113 D.Lgs 50/2016</v>
          </cell>
          <cell r="C347">
            <v>0</v>
          </cell>
        </row>
        <row r="348">
          <cell r="A348" t="str">
            <v>PCZ999</v>
          </cell>
          <cell r="B348" t="str">
            <v>C) TRATTAMENTO FINE RAPPORTO</v>
          </cell>
          <cell r="C348">
            <v>0</v>
          </cell>
        </row>
        <row r="349">
          <cell r="A349" t="str">
            <v>PCA000</v>
          </cell>
          <cell r="B349" t="str">
            <v>C.I) FONDO PER PREMI OPEROSITA' MEDICI SUMAI</v>
          </cell>
          <cell r="C349">
            <v>0</v>
          </cell>
        </row>
        <row r="350">
          <cell r="A350" t="str">
            <v>PCA010</v>
          </cell>
          <cell r="B350" t="str">
            <v>C.II) FONDO PER TRATTAMENTO DI FINE RAPPORTO DIPENDENTI</v>
          </cell>
          <cell r="C350">
            <v>0</v>
          </cell>
        </row>
        <row r="351">
          <cell r="A351" t="str">
            <v>PCA020</v>
          </cell>
          <cell r="B351" t="str">
            <v>C.III) FONDO PER TRATTAMENTI DI QUIESCENZA E SIMILI</v>
          </cell>
          <cell r="C351">
            <v>0</v>
          </cell>
        </row>
        <row r="352">
          <cell r="A352" t="str">
            <v>PDZ999</v>
          </cell>
          <cell r="B352" t="str">
            <v>D) DEBITI</v>
          </cell>
          <cell r="C352">
            <v>9629318.2200000007</v>
          </cell>
        </row>
        <row r="353">
          <cell r="A353" t="str">
            <v>PDA000</v>
          </cell>
          <cell r="B353" t="str">
            <v>D.I) DEBITI PER MUTUI PASSIVI</v>
          </cell>
          <cell r="C353">
            <v>0</v>
          </cell>
        </row>
        <row r="354">
          <cell r="A354" t="str">
            <v>PDA010</v>
          </cell>
          <cell r="B354" t="str">
            <v>D.II) DEBITI V/STATO</v>
          </cell>
          <cell r="C354">
            <v>0</v>
          </cell>
        </row>
        <row r="355">
          <cell r="A355" t="str">
            <v>PDA020</v>
          </cell>
          <cell r="B355" t="str">
            <v>D.II.1) Debiti v/Stato per mobilità passiva extraregionale</v>
          </cell>
          <cell r="C355">
            <v>0</v>
          </cell>
        </row>
        <row r="356">
          <cell r="A356" t="str">
            <v>PDA030</v>
          </cell>
          <cell r="B356" t="str">
            <v>D.II.2) Debiti v/Stato per mobilità passiva internazionale</v>
          </cell>
          <cell r="C356">
            <v>0</v>
          </cell>
        </row>
        <row r="357">
          <cell r="A357" t="str">
            <v>PDA040</v>
          </cell>
          <cell r="B357" t="str">
            <v>D.II.3) Acconto quota FSR v/Stato</v>
          </cell>
          <cell r="C357">
            <v>0</v>
          </cell>
        </row>
        <row r="358">
          <cell r="A358" t="str">
            <v>PDA050</v>
          </cell>
          <cell r="B358" t="str">
            <v>D.II.4) Debiti v/Stato per restituzione finanziamenti - per ricerca</v>
          </cell>
          <cell r="C358">
            <v>0</v>
          </cell>
        </row>
        <row r="359">
          <cell r="A359" t="str">
            <v>PDA060</v>
          </cell>
          <cell r="B359" t="str">
            <v>D.II.5) Altri debiti v/Stato</v>
          </cell>
          <cell r="C359">
            <v>0</v>
          </cell>
        </row>
        <row r="360">
          <cell r="A360" t="str">
            <v>PDA070</v>
          </cell>
          <cell r="B360" t="str">
            <v>D.III) DEBITI V/REGIONE O PROVINCIA AUTONOMA</v>
          </cell>
          <cell r="C360">
            <v>0</v>
          </cell>
        </row>
        <row r="361">
          <cell r="A361" t="str">
            <v>PDA080</v>
          </cell>
          <cell r="B361" t="str">
            <v>D.III.1) Debiti v/Regione o Provincia Autonoma per finanziamenti - GSA</v>
          </cell>
          <cell r="C361">
            <v>0</v>
          </cell>
        </row>
        <row r="362">
          <cell r="A362" t="str">
            <v>PDA080a</v>
          </cell>
          <cell r="B362" t="str">
            <v>D.III.1.a) Debiti v/Regione o Provincia Autonoma per finanziamenti - GSA</v>
          </cell>
          <cell r="C362">
            <v>0</v>
          </cell>
        </row>
        <row r="363">
          <cell r="A363" t="str">
            <v>PDA080b</v>
          </cell>
          <cell r="B363" t="str">
            <v>D.III.1.b) Debiti v/Azienda Zero per finanziamenti</v>
          </cell>
          <cell r="C363">
            <v>0</v>
          </cell>
        </row>
        <row r="364">
          <cell r="A364" t="str">
            <v>PDA081</v>
          </cell>
          <cell r="B364" t="str">
            <v>D.III.2) Debiti v/Regione o Provincia Autonoma per finanziamenti - NO GSA</v>
          </cell>
          <cell r="C364">
            <v>0</v>
          </cell>
        </row>
        <row r="365">
          <cell r="A365" t="str">
            <v>PDA090</v>
          </cell>
          <cell r="B365" t="str">
            <v>D.III.3) Debiti v/Regione o Provincia Autonoma per mobilità passiva intraregionale</v>
          </cell>
          <cell r="C365">
            <v>0</v>
          </cell>
        </row>
        <row r="366">
          <cell r="A366" t="str">
            <v>PDA090a</v>
          </cell>
          <cell r="B366" t="str">
            <v>D.III.3.a) Debiti v/Regione o Provincia Autonoma per mobilità passiva intraregionale</v>
          </cell>
          <cell r="C366">
            <v>0</v>
          </cell>
        </row>
        <row r="367">
          <cell r="A367" t="str">
            <v>PDA090b</v>
          </cell>
          <cell r="B367" t="str">
            <v>D.III.3.b) Debiti v/Azienda Zero per mobilità passiva intraregionale</v>
          </cell>
          <cell r="C367">
            <v>0</v>
          </cell>
        </row>
        <row r="368">
          <cell r="A368" t="str">
            <v>PDA100</v>
          </cell>
          <cell r="B368" t="str">
            <v>D.III.4) Debiti v/Regione o Provincia Autonoma per mobilità passiva extraregionale</v>
          </cell>
          <cell r="C368">
            <v>0</v>
          </cell>
        </row>
        <row r="369">
          <cell r="A369" t="str">
            <v>PDA100a</v>
          </cell>
          <cell r="B369" t="str">
            <v>D.III.4.a) Debiti v/Regione o Provincia Autonoma per mobilità passiva extraregionale</v>
          </cell>
          <cell r="C369">
            <v>0</v>
          </cell>
        </row>
        <row r="370">
          <cell r="A370" t="str">
            <v>PDA100b</v>
          </cell>
          <cell r="B370" t="str">
            <v>D.III.4.b) Debiti v/Azienda Zero per mobilità passiva extraregionale</v>
          </cell>
          <cell r="C370">
            <v>0</v>
          </cell>
        </row>
        <row r="371">
          <cell r="A371" t="str">
            <v>PDA101</v>
          </cell>
          <cell r="B371" t="str">
            <v>D.III.5) Debiti v/Regione o Provincia Autonoma per mobilità passiva internazionale</v>
          </cell>
          <cell r="C371">
            <v>0</v>
          </cell>
        </row>
        <row r="372">
          <cell r="A372" t="str">
            <v>PDA101a</v>
          </cell>
          <cell r="B372" t="str">
            <v>D.III.5.a) Debiti v/Regione o Provincia Autonoma per mobilità passiva internazionale</v>
          </cell>
          <cell r="C372">
            <v>0</v>
          </cell>
        </row>
        <row r="373">
          <cell r="A373" t="str">
            <v>PDA101b</v>
          </cell>
          <cell r="B373" t="str">
            <v>D.III.5.b) Debiti v/Azienda Zero per mobilità passiva internazionale</v>
          </cell>
          <cell r="C373">
            <v>0</v>
          </cell>
        </row>
        <row r="374">
          <cell r="A374" t="str">
            <v>PDA110</v>
          </cell>
          <cell r="B374" t="str">
            <v>D.III.6) Acconto quota FSR da Regione o Provincia Autonoma</v>
          </cell>
          <cell r="C374">
            <v>0</v>
          </cell>
        </row>
        <row r="375">
          <cell r="A375" t="str">
            <v>PDA110a</v>
          </cell>
          <cell r="B375" t="str">
            <v>D.III.6.a) Acconto quota FSR da Regione o Provincia Autonoma</v>
          </cell>
          <cell r="C375">
            <v>0</v>
          </cell>
        </row>
        <row r="376">
          <cell r="A376" t="str">
            <v>PDA110b</v>
          </cell>
          <cell r="B376" t="str">
            <v>D.III.6.b) Acconto quota FSR da Azienda Zero</v>
          </cell>
          <cell r="C376">
            <v>0</v>
          </cell>
        </row>
        <row r="377">
          <cell r="A377" t="str">
            <v>PDA111</v>
          </cell>
          <cell r="B377" t="str">
            <v>D.III.7) Acconto da Regione o Provincia Autonoma per anticipazione ripiano disavanzo programmato dai Piani aziendali di cui all'art. 1, comma 528, L. 208/2015</v>
          </cell>
          <cell r="C377">
            <v>0</v>
          </cell>
        </row>
        <row r="378">
          <cell r="A378" t="str">
            <v>PDA111a</v>
          </cell>
          <cell r="B378" t="str">
            <v>D.III.7.a) Acconto da Regione o Provincia Autonoma per anticipazione ripiano disavanzo programmato dai Piani aziendali di cui all'art. 1, comma 528, L. 208/2015</v>
          </cell>
          <cell r="C378">
            <v>0</v>
          </cell>
        </row>
        <row r="379">
          <cell r="A379" t="str">
            <v>PDA111b</v>
          </cell>
          <cell r="B379" t="str">
            <v>D.III.7.b) Acconto da Azienda Zero per anticipazione ripiano disavanzo programmato dai Piani aziendali di cui all'art. 1, comma 528, L. 208/2015</v>
          </cell>
          <cell r="C379">
            <v>0</v>
          </cell>
        </row>
        <row r="380">
          <cell r="A380" t="str">
            <v>PDA112</v>
          </cell>
          <cell r="B380" t="str">
            <v>D.III.8) Debiti v/Regione o Provincia Autonoma per contributi L. 210/92 - NO GSA</v>
          </cell>
          <cell r="C380">
            <v>0</v>
          </cell>
        </row>
        <row r="381">
          <cell r="A381" t="str">
            <v>PDA120</v>
          </cell>
          <cell r="B381" t="str">
            <v>D.III.9) Altri debiti v/Regione o Provincia Autonoma - GSA</v>
          </cell>
          <cell r="C381">
            <v>0</v>
          </cell>
        </row>
        <row r="382">
          <cell r="A382" t="str">
            <v>PDA120a</v>
          </cell>
          <cell r="B382" t="str">
            <v>D.III.9.a) Altri debiti v/Regione o Provincia Autonoma - GSA</v>
          </cell>
          <cell r="C382">
            <v>0</v>
          </cell>
        </row>
        <row r="383">
          <cell r="A383" t="str">
            <v>PDA120b</v>
          </cell>
          <cell r="B383" t="str">
            <v>D.III.9.b) Altri debiti v/Azienda Zero</v>
          </cell>
          <cell r="C383">
            <v>0</v>
          </cell>
        </row>
        <row r="384">
          <cell r="A384" t="str">
            <v>PDA121</v>
          </cell>
          <cell r="B384" t="str">
            <v>D.III.10) Altri debiti v/Regione o Provincia Autonoma - NO GSA</v>
          </cell>
          <cell r="C384">
            <v>0</v>
          </cell>
        </row>
        <row r="385">
          <cell r="A385" t="str">
            <v>PDA130</v>
          </cell>
          <cell r="B385" t="str">
            <v>D.IV) DEBITI V/COMUNI</v>
          </cell>
          <cell r="C385">
            <v>2259057.84</v>
          </cell>
        </row>
        <row r="386">
          <cell r="A386" t="str">
            <v>PDA140</v>
          </cell>
          <cell r="B386" t="str">
            <v>D.V) DEBITI V/AZIENDE SANITARIE PUBBLICHE</v>
          </cell>
          <cell r="C386">
            <v>14624.25</v>
          </cell>
        </row>
        <row r="387">
          <cell r="A387" t="str">
            <v>PDA150</v>
          </cell>
          <cell r="B387" t="str">
            <v>D.V.1) Debiti v/Aziende sanitarie pubbliche della Regione</v>
          </cell>
          <cell r="C387">
            <v>14624.25</v>
          </cell>
        </row>
        <row r="388">
          <cell r="A388" t="str">
            <v>PDA160</v>
          </cell>
          <cell r="B388" t="str">
            <v>D.V.1.a) Debiti v/Aziende sanitarie pubbliche della Regione - per quota FSR</v>
          </cell>
          <cell r="C388">
            <v>0</v>
          </cell>
        </row>
        <row r="389">
          <cell r="A389" t="str">
            <v>PDA170</v>
          </cell>
          <cell r="B389" t="str">
            <v>D.V.1.b) Debiti v/Aziende sanitarie pubbliche della Regione - per finanziamento sanitario aggiuntivo corrente LEA</v>
          </cell>
          <cell r="C389">
            <v>0</v>
          </cell>
        </row>
        <row r="390">
          <cell r="A390" t="str">
            <v>PDA180</v>
          </cell>
          <cell r="B390" t="str">
            <v>D.V.1.c) Debiti v/Aziende sanitarie pubbliche della Regione - per finanziamento sanitario aggiuntivo corrente extra LEA</v>
          </cell>
          <cell r="C390">
            <v>0</v>
          </cell>
        </row>
        <row r="391">
          <cell r="A391" t="str">
            <v>PDA190</v>
          </cell>
          <cell r="B391" t="str">
            <v>D.V.1.d) Debiti v/Aziende sanitarie pubbliche della Regione - per mobilità in compensazione</v>
          </cell>
          <cell r="C391">
            <v>0</v>
          </cell>
        </row>
        <row r="392">
          <cell r="A392" t="str">
            <v>PDA200</v>
          </cell>
          <cell r="B392" t="str">
            <v>D.V.1.e) Debiti v/Aziende sanitarie pubbliche della Regione - per mobilità non in compensazione</v>
          </cell>
          <cell r="C392">
            <v>0</v>
          </cell>
        </row>
        <row r="393">
          <cell r="A393" t="str">
            <v>PDA210</v>
          </cell>
          <cell r="B393" t="str">
            <v>D.V.1.f) Debiti v/Aziende sanitarie pubbliche della Regione - per altre prestazioni</v>
          </cell>
          <cell r="C393">
            <v>14624.25</v>
          </cell>
        </row>
        <row r="394">
          <cell r="A394" t="str">
            <v>PDA211</v>
          </cell>
          <cell r="B394" t="str">
            <v>D.V.1.g) Debiti v/Aziende sanitarie pubbliche della Regione - altre prestazioni per STP</v>
          </cell>
          <cell r="C394">
            <v>0</v>
          </cell>
        </row>
        <row r="395">
          <cell r="A395" t="str">
            <v>PDA212</v>
          </cell>
          <cell r="B395" t="str">
            <v xml:space="preserve">D.V.1.h)  Debiti v/Aziende sanitarie pubbliche della Regione - per Contributi da Aziende sanitarie pubbliche della Regione o Prov. Aut. (extra fondo) </v>
          </cell>
          <cell r="C395">
            <v>0</v>
          </cell>
        </row>
        <row r="396">
          <cell r="A396" t="str">
            <v>PDA213</v>
          </cell>
          <cell r="B396" t="str">
            <v xml:space="preserve">D.V.1.i) Debiti v/Aziende sanitarie pubbliche della Regione - per contributi L. 210/92 </v>
          </cell>
          <cell r="C396">
            <v>0</v>
          </cell>
        </row>
        <row r="397">
          <cell r="A397" t="str">
            <v>PDA220</v>
          </cell>
          <cell r="B397" t="str">
            <v xml:space="preserve">D.V.2) Debiti v/Aziende sanitarie pubbliche Extraregione </v>
          </cell>
          <cell r="C397">
            <v>0</v>
          </cell>
        </row>
        <row r="398">
          <cell r="A398" t="str">
            <v>PDA230</v>
          </cell>
          <cell r="B398" t="str">
            <v>D.V.3) Debiti v/Aziende sanitarie pubbliche della Regione per versamenti c/patrimonio netto</v>
          </cell>
          <cell r="C398">
            <v>0</v>
          </cell>
        </row>
        <row r="399">
          <cell r="A399" t="str">
            <v>PDA231</v>
          </cell>
          <cell r="B399" t="str">
            <v>D.V.3.a) Debiti v/Aziende sanitarie pubbliche della Regione per versamenti c/patrimonio netto - finanziamenti per investimenti</v>
          </cell>
          <cell r="C399">
            <v>0</v>
          </cell>
        </row>
        <row r="400">
          <cell r="A400" t="str">
            <v>PDA232</v>
          </cell>
          <cell r="B400" t="str">
            <v>D.V.3.b) Debiti v/Aziende sanitarie pubbliche della Regione per versamenti c/patrimonio netto - incremento fondo dotazione</v>
          </cell>
          <cell r="C400">
            <v>0</v>
          </cell>
        </row>
        <row r="401">
          <cell r="A401" t="str">
            <v>PDA233</v>
          </cell>
          <cell r="B401" t="str">
            <v>D.V.3.c) Debiti v/Aziende sanitarie pubbliche della Regione per versamenti c/patrimonio netto - ripiano perdite</v>
          </cell>
          <cell r="C401">
            <v>0</v>
          </cell>
        </row>
        <row r="402">
          <cell r="A402" t="str">
            <v>PDA234</v>
          </cell>
          <cell r="B402" t="str">
            <v>D.V.3.d) Debiti v/Aziende sanitarie pubbliche della Regione per anticipazione ripiano disavanzo programmato dai Piani aziendali di cui all'art. 1, comma 528, L. 208/2015</v>
          </cell>
          <cell r="C402">
            <v>0</v>
          </cell>
        </row>
        <row r="403">
          <cell r="A403" t="str">
            <v>PDA235</v>
          </cell>
          <cell r="B403" t="str">
            <v>D.V.3.e) Debiti v/Aziende sanitarie pubbliche della Regione per versamenti c/patrimonio netto - altro</v>
          </cell>
          <cell r="C403">
            <v>0</v>
          </cell>
        </row>
        <row r="404">
          <cell r="A404" t="str">
            <v>PDA240</v>
          </cell>
          <cell r="B404" t="str">
            <v>D.VI) DEBITI V/ SOCIETA' PARTECIPATE E/O ENTI DIPENDENTI DELLA REGIONE</v>
          </cell>
          <cell r="C404">
            <v>0</v>
          </cell>
        </row>
        <row r="405">
          <cell r="A405" t="str">
            <v>PDA250</v>
          </cell>
          <cell r="B405" t="str">
            <v>D.VI.1) Debiti v/enti regionali</v>
          </cell>
          <cell r="C405">
            <v>0</v>
          </cell>
        </row>
        <row r="406">
          <cell r="A406" t="str">
            <v>PDA260</v>
          </cell>
          <cell r="B406" t="str">
            <v>D.VI.2) Debiti v/sperimentazioni gestionali</v>
          </cell>
          <cell r="C406">
            <v>0</v>
          </cell>
        </row>
        <row r="407">
          <cell r="A407" t="str">
            <v>PDA270</v>
          </cell>
          <cell r="B407" t="str">
            <v>D.VI.3) Debiti v/altre partecipate</v>
          </cell>
          <cell r="C407">
            <v>0</v>
          </cell>
        </row>
        <row r="408">
          <cell r="A408" t="str">
            <v>PDA280</v>
          </cell>
          <cell r="B408" t="str">
            <v>D.VII) DEBITI V/FORNITORI</v>
          </cell>
          <cell r="C408">
            <v>1916707.33</v>
          </cell>
        </row>
        <row r="409">
          <cell r="A409" t="str">
            <v>PDA290</v>
          </cell>
          <cell r="B409" t="str">
            <v xml:space="preserve">D.VII.1) Debiti verso erogatori (privati accreditati e convenzionati) di prestazioni sanitarie </v>
          </cell>
          <cell r="C409">
            <v>27592.71</v>
          </cell>
        </row>
        <row r="410">
          <cell r="A410" t="str">
            <v>PDA291</v>
          </cell>
          <cell r="B410" t="str">
            <v xml:space="preserve">D.VII.1.a) Debiti verso erogatori (privati accreditati e convenzionati) di prestazioni sanitarie </v>
          </cell>
          <cell r="C410">
            <v>27592.71</v>
          </cell>
        </row>
        <row r="411">
          <cell r="A411" t="str">
            <v>PDA292</v>
          </cell>
          <cell r="B411" t="str">
            <v>D.VII.1.b) Note di credito da ricevere (privati accreditati e convenzionati)</v>
          </cell>
          <cell r="C411">
            <v>0</v>
          </cell>
        </row>
        <row r="412">
          <cell r="A412" t="str">
            <v>PDA300</v>
          </cell>
          <cell r="B412" t="str">
            <v>D.VII.2) Debiti verso altri fornitori</v>
          </cell>
          <cell r="C412">
            <v>1889114.62</v>
          </cell>
        </row>
        <row r="413">
          <cell r="A413" t="str">
            <v>PDA301</v>
          </cell>
          <cell r="B413" t="str">
            <v>D.VII.2.a) Debiti verso altri fornitori</v>
          </cell>
          <cell r="C413">
            <v>2021933.4</v>
          </cell>
        </row>
        <row r="414">
          <cell r="A414" t="str">
            <v>PDA302</v>
          </cell>
          <cell r="B414" t="str">
            <v>D.VII.2.b) Note di credito da ricevere (altri fornitori)</v>
          </cell>
          <cell r="C414">
            <v>-132818.78</v>
          </cell>
        </row>
        <row r="415">
          <cell r="A415" t="str">
            <v>PDA310</v>
          </cell>
          <cell r="B415" t="str">
            <v>D.VIII) DEBITI V/ISTITUTO TESORIERE</v>
          </cell>
          <cell r="C415">
            <v>0</v>
          </cell>
        </row>
        <row r="416">
          <cell r="A416" t="str">
            <v>PDA320</v>
          </cell>
          <cell r="B416" t="str">
            <v>D.IX) DEBITI TRIBUTARI</v>
          </cell>
          <cell r="C416">
            <v>100565.46</v>
          </cell>
        </row>
        <row r="417">
          <cell r="A417" t="str">
            <v>PDA330</v>
          </cell>
          <cell r="B417" t="str">
            <v>D.X) DEBITI V/ISTITUTI PREVIDENZIALI, ASSISTENZIALI E SICUREZZA SOCIALE</v>
          </cell>
          <cell r="C417">
            <v>36233.64</v>
          </cell>
        </row>
        <row r="418">
          <cell r="A418" t="str">
            <v>PDA340</v>
          </cell>
          <cell r="B418" t="str">
            <v>D.XI) DEBITI V/ALTRI</v>
          </cell>
          <cell r="C418">
            <v>5302129.7</v>
          </cell>
        </row>
        <row r="419">
          <cell r="A419" t="str">
            <v>PDA350</v>
          </cell>
          <cell r="B419" t="str">
            <v>D.XI.1) Debiti v/altri finanziatori</v>
          </cell>
          <cell r="C419">
            <v>0</v>
          </cell>
        </row>
        <row r="420">
          <cell r="A420" t="str">
            <v>PDA360</v>
          </cell>
          <cell r="B420" t="str">
            <v>D.XI.2) Debiti v/dipendenti</v>
          </cell>
          <cell r="C420">
            <v>166461</v>
          </cell>
        </row>
        <row r="421">
          <cell r="A421" t="str">
            <v>PDA370</v>
          </cell>
          <cell r="B421" t="str">
            <v>D.XI.3) Debiti v/gestioni liquidatorie</v>
          </cell>
          <cell r="C421">
            <v>0</v>
          </cell>
        </row>
        <row r="422">
          <cell r="A422" t="str">
            <v>PDA380</v>
          </cell>
          <cell r="B422" t="str">
            <v>D.XI.4) Altri debiti diversi</v>
          </cell>
          <cell r="C422">
            <v>5135668.7</v>
          </cell>
        </row>
        <row r="423">
          <cell r="A423" t="str">
            <v>PDA380a</v>
          </cell>
          <cell r="B423" t="str">
            <v>D.XI.4.a) Altri debiti diversi verso altri soggetti pubblici</v>
          </cell>
          <cell r="C423">
            <v>4160013.51</v>
          </cell>
        </row>
        <row r="424">
          <cell r="A424" t="str">
            <v>PDA380b</v>
          </cell>
          <cell r="B424" t="str">
            <v>D.XI.4.b) Altri debiti diversi</v>
          </cell>
          <cell r="C424">
            <v>975655.19</v>
          </cell>
        </row>
        <row r="425">
          <cell r="A425" t="str">
            <v>PEZ999</v>
          </cell>
          <cell r="B425" t="str">
            <v>E) RATEI E RISCONTI PASSIVI</v>
          </cell>
          <cell r="C425">
            <v>0</v>
          </cell>
        </row>
        <row r="426">
          <cell r="A426" t="str">
            <v>PEA000</v>
          </cell>
          <cell r="B426" t="str">
            <v>E.I) RATEI PASSIVI</v>
          </cell>
          <cell r="C426">
            <v>0</v>
          </cell>
        </row>
        <row r="427">
          <cell r="A427" t="str">
            <v>PEA010</v>
          </cell>
          <cell r="B427" t="str">
            <v>E.I.1) Ratei passivi</v>
          </cell>
          <cell r="C427">
            <v>0</v>
          </cell>
        </row>
        <row r="428">
          <cell r="A428" t="str">
            <v>PEA020</v>
          </cell>
          <cell r="B428" t="str">
            <v>E.I.2) Ratei passivi v/Aziende sanitarie pubbliche della Regione</v>
          </cell>
          <cell r="C428">
            <v>0</v>
          </cell>
        </row>
        <row r="429">
          <cell r="A429" t="str">
            <v>PEA030</v>
          </cell>
          <cell r="B429" t="str">
            <v>E.II) RISCONTI PASSIVI</v>
          </cell>
          <cell r="C429">
            <v>0</v>
          </cell>
        </row>
        <row r="430">
          <cell r="A430" t="str">
            <v>PEA040</v>
          </cell>
          <cell r="B430" t="str">
            <v>E.II.1) Risconti passivi</v>
          </cell>
          <cell r="C430">
            <v>0</v>
          </cell>
        </row>
        <row r="431">
          <cell r="A431" t="str">
            <v>PEA050</v>
          </cell>
          <cell r="B431" t="str">
            <v>E.II.2) Risconti passivi v/Aziende sanitarie pubbliche della Regione</v>
          </cell>
          <cell r="C431">
            <v>0</v>
          </cell>
        </row>
        <row r="432">
          <cell r="A432" t="str">
            <v>PEA060</v>
          </cell>
          <cell r="B432" t="str">
            <v>E.II.3) Risconti passivi - in attuazione dell’art.79, comma 1 sexies lettera c), del D.L. 112/2008, convertito con legge 133/2008 e della legge 23 dicembre 2009 n. 191</v>
          </cell>
          <cell r="C432">
            <v>0</v>
          </cell>
        </row>
        <row r="433">
          <cell r="A433" t="str">
            <v>PFZ999</v>
          </cell>
          <cell r="B433" t="str">
            <v>G) CONTI D'ORDINE</v>
          </cell>
          <cell r="C433">
            <v>0</v>
          </cell>
        </row>
        <row r="434">
          <cell r="A434" t="str">
            <v>PFA000</v>
          </cell>
          <cell r="B434" t="str">
            <v>G.I) CANONI DI LEASING ANCORA DA PAGARE</v>
          </cell>
          <cell r="C434">
            <v>0</v>
          </cell>
        </row>
        <row r="435">
          <cell r="A435" t="str">
            <v>PFA010</v>
          </cell>
          <cell r="B435" t="str">
            <v>G.II) DEPOSITI CAUZIONALI</v>
          </cell>
          <cell r="C435">
            <v>0</v>
          </cell>
        </row>
        <row r="436">
          <cell r="A436" t="str">
            <v>PFA020</v>
          </cell>
          <cell r="B436" t="str">
            <v>G.III) BENI IN COMODATO</v>
          </cell>
          <cell r="C436">
            <v>0</v>
          </cell>
        </row>
        <row r="437">
          <cell r="A437" t="str">
            <v>PFA021</v>
          </cell>
          <cell r="B437" t="str">
            <v>G.IV) CANONI DI PROJECT FINANCING ANCORA DA PAGARE</v>
          </cell>
          <cell r="C437">
            <v>0</v>
          </cell>
        </row>
        <row r="438">
          <cell r="A438" t="str">
            <v>PFA030</v>
          </cell>
          <cell r="B438" t="str">
            <v>G.V) ALTRI CONTI D'ORDINE</v>
          </cell>
          <cell r="C438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7"/>
  <sheetViews>
    <sheetView tabSelected="1" workbookViewId="0">
      <selection activeCell="B8" sqref="B8"/>
    </sheetView>
  </sheetViews>
  <sheetFormatPr defaultColWidth="45.7109375" defaultRowHeight="15" customHeight="1" x14ac:dyDescent="0.25"/>
  <cols>
    <col min="1" max="1" width="14.42578125" style="51" customWidth="1"/>
    <col min="2" max="2" width="45.7109375" style="40"/>
  </cols>
  <sheetData>
    <row r="1" spans="1:3" ht="15" customHeight="1" thickBot="1" x14ac:dyDescent="0.3">
      <c r="A1" s="1"/>
      <c r="B1" s="16"/>
      <c r="C1" s="2" t="s">
        <v>0</v>
      </c>
    </row>
    <row r="2" spans="1:3" ht="15" customHeight="1" x14ac:dyDescent="0.25">
      <c r="A2" s="3" t="s">
        <v>1</v>
      </c>
      <c r="B2" s="17" t="s">
        <v>2</v>
      </c>
      <c r="C2" s="4">
        <f>C3+C124+C257</f>
        <v>13881462.610000001</v>
      </c>
    </row>
    <row r="3" spans="1:3" ht="15" customHeight="1" x14ac:dyDescent="0.25">
      <c r="A3" s="3" t="s">
        <v>3</v>
      </c>
      <c r="B3" s="17" t="s">
        <v>4</v>
      </c>
      <c r="C3" s="5">
        <f>C4+C45+C108</f>
        <v>443941.32999999996</v>
      </c>
    </row>
    <row r="4" spans="1:3" ht="15" customHeight="1" x14ac:dyDescent="0.25">
      <c r="A4" s="3" t="s">
        <v>5</v>
      </c>
      <c r="B4" s="17" t="s">
        <v>6</v>
      </c>
      <c r="C4" s="5">
        <f>C5+C8+C11+C16+C27-C40</f>
        <v>377440.1</v>
      </c>
    </row>
    <row r="5" spans="1:3" ht="15" customHeight="1" x14ac:dyDescent="0.25">
      <c r="A5" s="3" t="s">
        <v>7</v>
      </c>
      <c r="B5" s="17" t="s">
        <v>8</v>
      </c>
      <c r="C5" s="5">
        <f>C6-C7</f>
        <v>0</v>
      </c>
    </row>
    <row r="6" spans="1:3" ht="15" customHeight="1" x14ac:dyDescent="0.25">
      <c r="A6" s="41" t="s">
        <v>9</v>
      </c>
      <c r="B6" s="18" t="s">
        <v>10</v>
      </c>
      <c r="C6" s="6">
        <f>VLOOKUP(A6,[1]Ins_Aziende!$A$4:$C$440,3,FALSE)</f>
        <v>0</v>
      </c>
    </row>
    <row r="7" spans="1:3" ht="15" customHeight="1" x14ac:dyDescent="0.25">
      <c r="A7" s="41" t="s">
        <v>11</v>
      </c>
      <c r="B7" s="18" t="s">
        <v>12</v>
      </c>
      <c r="C7" s="6">
        <f>VLOOKUP(A7,[1]Ins_Aziende!$A$4:$C$440,3,FALSE)</f>
        <v>0</v>
      </c>
    </row>
    <row r="8" spans="1:3" ht="15" customHeight="1" x14ac:dyDescent="0.25">
      <c r="A8" s="3" t="s">
        <v>13</v>
      </c>
      <c r="B8" s="17" t="s">
        <v>14</v>
      </c>
      <c r="C8" s="5">
        <f>C9-C10</f>
        <v>0</v>
      </c>
    </row>
    <row r="9" spans="1:3" ht="15" customHeight="1" x14ac:dyDescent="0.25">
      <c r="A9" s="41" t="s">
        <v>15</v>
      </c>
      <c r="B9" s="18" t="s">
        <v>16</v>
      </c>
      <c r="C9" s="6">
        <f>VLOOKUP(A9,[1]Ins_Aziende!$A$4:$C$440,3,FALSE)</f>
        <v>0</v>
      </c>
    </row>
    <row r="10" spans="1:3" ht="15" customHeight="1" x14ac:dyDescent="0.25">
      <c r="A10" s="41" t="s">
        <v>17</v>
      </c>
      <c r="B10" s="18" t="s">
        <v>18</v>
      </c>
      <c r="C10" s="6">
        <f>VLOOKUP(A10,[1]Ins_Aziende!$A$4:$C$440,3,FALSE)</f>
        <v>0</v>
      </c>
    </row>
    <row r="11" spans="1:3" ht="15" customHeight="1" x14ac:dyDescent="0.25">
      <c r="A11" s="3" t="s">
        <v>19</v>
      </c>
      <c r="B11" s="17" t="s">
        <v>20</v>
      </c>
      <c r="C11" s="5">
        <f>C12+C14-C13-C15</f>
        <v>0</v>
      </c>
    </row>
    <row r="12" spans="1:3" ht="15" customHeight="1" x14ac:dyDescent="0.25">
      <c r="A12" s="41" t="s">
        <v>21</v>
      </c>
      <c r="B12" s="18" t="s">
        <v>22</v>
      </c>
      <c r="C12" s="6">
        <f>VLOOKUP(A12,[1]Ins_Aziende!$A$4:$C$440,3,FALSE)</f>
        <v>0</v>
      </c>
    </row>
    <row r="13" spans="1:3" ht="15" customHeight="1" x14ac:dyDescent="0.25">
      <c r="A13" s="41" t="s">
        <v>23</v>
      </c>
      <c r="B13" s="18" t="s">
        <v>24</v>
      </c>
      <c r="C13" s="6">
        <f>VLOOKUP(A13,[1]Ins_Aziende!$A$4:$C$440,3,FALSE)</f>
        <v>0</v>
      </c>
    </row>
    <row r="14" spans="1:3" ht="15" customHeight="1" x14ac:dyDescent="0.25">
      <c r="A14" s="41" t="s">
        <v>25</v>
      </c>
      <c r="B14" s="18" t="s">
        <v>26</v>
      </c>
      <c r="C14" s="6">
        <f>VLOOKUP(A14,[1]Ins_Aziende!$A$4:$C$440,3,FALSE)</f>
        <v>0</v>
      </c>
    </row>
    <row r="15" spans="1:3" ht="15" customHeight="1" x14ac:dyDescent="0.25">
      <c r="A15" s="41" t="s">
        <v>27</v>
      </c>
      <c r="B15" s="18" t="s">
        <v>28</v>
      </c>
      <c r="C15" s="6">
        <f>VLOOKUP(A15,[1]Ins_Aziende!$A$4:$C$440,3,FALSE)</f>
        <v>0</v>
      </c>
    </row>
    <row r="16" spans="1:3" ht="15" customHeight="1" x14ac:dyDescent="0.25">
      <c r="A16" s="3" t="s">
        <v>29</v>
      </c>
      <c r="B16" s="17" t="s">
        <v>30</v>
      </c>
      <c r="C16" s="5">
        <f>C17+C18+C19+C20</f>
        <v>0</v>
      </c>
    </row>
    <row r="17" spans="1:3" ht="15" customHeight="1" x14ac:dyDescent="0.25">
      <c r="A17" s="41" t="s">
        <v>31</v>
      </c>
      <c r="B17" s="18" t="s">
        <v>32</v>
      </c>
      <c r="C17" s="6">
        <f>VLOOKUP(A17,[1]Ins_Aziende!$A$4:$C$440,3,FALSE)</f>
        <v>0</v>
      </c>
    </row>
    <row r="18" spans="1:3" ht="15" customHeight="1" x14ac:dyDescent="0.25">
      <c r="A18" s="41" t="s">
        <v>33</v>
      </c>
      <c r="B18" s="18" t="s">
        <v>34</v>
      </c>
      <c r="C18" s="6">
        <f>VLOOKUP(A18,[1]Ins_Aziende!$A$4:$C$440,3,FALSE)</f>
        <v>0</v>
      </c>
    </row>
    <row r="19" spans="1:3" ht="15" customHeight="1" x14ac:dyDescent="0.25">
      <c r="A19" s="41" t="s">
        <v>35</v>
      </c>
      <c r="B19" s="18" t="s">
        <v>36</v>
      </c>
      <c r="C19" s="6">
        <f>VLOOKUP(A19,[1]Ins_Aziende!$A$4:$C$440,3,FALSE)</f>
        <v>0</v>
      </c>
    </row>
    <row r="20" spans="1:3" ht="15" customHeight="1" x14ac:dyDescent="0.25">
      <c r="A20" s="3" t="s">
        <v>37</v>
      </c>
      <c r="B20" s="17" t="s">
        <v>38</v>
      </c>
      <c r="C20" s="5">
        <f>C21+C22+C25+C26</f>
        <v>0</v>
      </c>
    </row>
    <row r="21" spans="1:3" ht="15" customHeight="1" x14ac:dyDescent="0.25">
      <c r="A21" s="41" t="s">
        <v>39</v>
      </c>
      <c r="B21" s="18" t="s">
        <v>40</v>
      </c>
      <c r="C21" s="6">
        <f>VLOOKUP(A21,[1]Ins_Aziende!$A$4:$C$440,3,FALSE)</f>
        <v>0</v>
      </c>
    </row>
    <row r="22" spans="1:3" ht="15" customHeight="1" x14ac:dyDescent="0.25">
      <c r="A22" s="3" t="s">
        <v>41</v>
      </c>
      <c r="B22" s="17" t="s">
        <v>42</v>
      </c>
      <c r="C22" s="5">
        <f>C23+C24</f>
        <v>0</v>
      </c>
    </row>
    <row r="23" spans="1:3" ht="15" customHeight="1" x14ac:dyDescent="0.25">
      <c r="A23" s="41" t="s">
        <v>43</v>
      </c>
      <c r="B23" s="18" t="s">
        <v>44</v>
      </c>
      <c r="C23" s="6">
        <f>VLOOKUP(A23,[1]Ins_Aziende!$A$4:$C$440,3,FALSE)</f>
        <v>0</v>
      </c>
    </row>
    <row r="24" spans="1:3" ht="15" customHeight="1" x14ac:dyDescent="0.25">
      <c r="A24" s="41" t="s">
        <v>45</v>
      </c>
      <c r="B24" s="18" t="s">
        <v>46</v>
      </c>
      <c r="C24" s="6">
        <f>VLOOKUP(A24,[1]Ins_Aziende!$A$4:$C$440,3,FALSE)</f>
        <v>0</v>
      </c>
    </row>
    <row r="25" spans="1:3" ht="15" customHeight="1" x14ac:dyDescent="0.25">
      <c r="A25" s="42" t="s">
        <v>47</v>
      </c>
      <c r="B25" s="19" t="s">
        <v>48</v>
      </c>
      <c r="C25" s="7">
        <v>0</v>
      </c>
    </row>
    <row r="26" spans="1:3" ht="15" customHeight="1" x14ac:dyDescent="0.25">
      <c r="A26" s="41" t="s">
        <v>49</v>
      </c>
      <c r="B26" s="18" t="s">
        <v>50</v>
      </c>
      <c r="C26" s="6">
        <f>VLOOKUP(A26,[1]Ins_Aziende!$A$4:$C$440,3,FALSE)</f>
        <v>0</v>
      </c>
    </row>
    <row r="27" spans="1:3" ht="15" customHeight="1" x14ac:dyDescent="0.25">
      <c r="A27" s="3" t="s">
        <v>51</v>
      </c>
      <c r="B27" s="17" t="s">
        <v>52</v>
      </c>
      <c r="C27" s="5">
        <f>C28+C30+C36+C38-C29-C33-C37-C39</f>
        <v>377440.1</v>
      </c>
    </row>
    <row r="28" spans="1:3" ht="15" customHeight="1" x14ac:dyDescent="0.25">
      <c r="A28" s="41" t="s">
        <v>53</v>
      </c>
      <c r="B28" s="18" t="s">
        <v>54</v>
      </c>
      <c r="C28" s="6">
        <f>VLOOKUP(A28,[1]Ins_Aziende!$A$4:$C$440,3,FALSE)</f>
        <v>106755.18</v>
      </c>
    </row>
    <row r="29" spans="1:3" ht="15" customHeight="1" x14ac:dyDescent="0.25">
      <c r="A29" s="41" t="s">
        <v>55</v>
      </c>
      <c r="B29" s="18" t="s">
        <v>56</v>
      </c>
      <c r="C29" s="6">
        <f>VLOOKUP(A29,[1]Ins_Aziende!$A$4:$C$440,3,FALSE)</f>
        <v>106755.18</v>
      </c>
    </row>
    <row r="30" spans="1:3" ht="15" customHeight="1" x14ac:dyDescent="0.25">
      <c r="A30" s="3" t="s">
        <v>57</v>
      </c>
      <c r="B30" s="17" t="s">
        <v>58</v>
      </c>
      <c r="C30" s="5">
        <f>C31+C32</f>
        <v>657284</v>
      </c>
    </row>
    <row r="31" spans="1:3" ht="15" customHeight="1" x14ac:dyDescent="0.25">
      <c r="A31" s="41" t="s">
        <v>59</v>
      </c>
      <c r="B31" s="18" t="s">
        <v>60</v>
      </c>
      <c r="C31" s="6">
        <f>VLOOKUP(A31,[1]Ins_Aziende!$A$4:$C$440,3,FALSE)</f>
        <v>657284</v>
      </c>
    </row>
    <row r="32" spans="1:3" ht="15" customHeight="1" x14ac:dyDescent="0.25">
      <c r="A32" s="41" t="s">
        <v>61</v>
      </c>
      <c r="B32" s="18" t="s">
        <v>62</v>
      </c>
      <c r="C32" s="6">
        <f>VLOOKUP(A32,[1]Ins_Aziende!$A$4:$C$440,3,FALSE)</f>
        <v>0</v>
      </c>
    </row>
    <row r="33" spans="1:3" ht="15" customHeight="1" x14ac:dyDescent="0.25">
      <c r="A33" s="3" t="s">
        <v>63</v>
      </c>
      <c r="B33" s="17" t="s">
        <v>64</v>
      </c>
      <c r="C33" s="5">
        <f>C34+C35</f>
        <v>279843.90000000002</v>
      </c>
    </row>
    <row r="34" spans="1:3" ht="15" customHeight="1" x14ac:dyDescent="0.25">
      <c r="A34" s="41" t="s">
        <v>65</v>
      </c>
      <c r="B34" s="18" t="s">
        <v>66</v>
      </c>
      <c r="C34" s="6">
        <f>VLOOKUP(A34,[1]Ins_Aziende!$A$4:$C$440,3,FALSE)</f>
        <v>279843.90000000002</v>
      </c>
    </row>
    <row r="35" spans="1:3" ht="15" customHeight="1" x14ac:dyDescent="0.25">
      <c r="A35" s="41" t="s">
        <v>67</v>
      </c>
      <c r="B35" s="18" t="s">
        <v>68</v>
      </c>
      <c r="C35" s="6">
        <f>VLOOKUP(A35,[1]Ins_Aziende!$A$4:$C$440,3,FALSE)</f>
        <v>0</v>
      </c>
    </row>
    <row r="36" spans="1:3" ht="15" customHeight="1" x14ac:dyDescent="0.25">
      <c r="A36" s="42" t="s">
        <v>69</v>
      </c>
      <c r="B36" s="19" t="s">
        <v>70</v>
      </c>
      <c r="C36" s="7">
        <v>0</v>
      </c>
    </row>
    <row r="37" spans="1:3" ht="15" customHeight="1" x14ac:dyDescent="0.25">
      <c r="A37" s="42" t="s">
        <v>71</v>
      </c>
      <c r="B37" s="19" t="s">
        <v>72</v>
      </c>
      <c r="C37" s="7">
        <v>0</v>
      </c>
    </row>
    <row r="38" spans="1:3" ht="15" customHeight="1" x14ac:dyDescent="0.25">
      <c r="A38" s="41" t="s">
        <v>73</v>
      </c>
      <c r="B38" s="18" t="s">
        <v>74</v>
      </c>
      <c r="C38" s="6">
        <f>VLOOKUP(A38,[1]Ins_Aziende!$A$4:$C$440,3,FALSE)</f>
        <v>0</v>
      </c>
    </row>
    <row r="39" spans="1:3" ht="15" customHeight="1" x14ac:dyDescent="0.25">
      <c r="A39" s="41" t="s">
        <v>75</v>
      </c>
      <c r="B39" s="18" t="s">
        <v>76</v>
      </c>
      <c r="C39" s="6">
        <f>VLOOKUP(A39,[1]Ins_Aziende!$A$4:$C$440,3,FALSE)</f>
        <v>0</v>
      </c>
    </row>
    <row r="40" spans="1:3" ht="15" customHeight="1" x14ac:dyDescent="0.25">
      <c r="A40" s="3" t="s">
        <v>77</v>
      </c>
      <c r="B40" s="17" t="s">
        <v>78</v>
      </c>
      <c r="C40" s="5">
        <f>C41+C42+C43+C44</f>
        <v>0</v>
      </c>
    </row>
    <row r="41" spans="1:3" ht="15" customHeight="1" x14ac:dyDescent="0.25">
      <c r="A41" s="41" t="s">
        <v>79</v>
      </c>
      <c r="B41" s="18" t="s">
        <v>80</v>
      </c>
      <c r="C41" s="6">
        <f>VLOOKUP(A41,[1]Ins_Aziende!$A$4:$C$440,3,FALSE)</f>
        <v>0</v>
      </c>
    </row>
    <row r="42" spans="1:3" ht="15" customHeight="1" x14ac:dyDescent="0.25">
      <c r="A42" s="41" t="s">
        <v>81</v>
      </c>
      <c r="B42" s="18" t="s">
        <v>82</v>
      </c>
      <c r="C42" s="6">
        <f>VLOOKUP(A42,[1]Ins_Aziende!$A$4:$C$440,3,FALSE)</f>
        <v>0</v>
      </c>
    </row>
    <row r="43" spans="1:3" ht="15" customHeight="1" x14ac:dyDescent="0.25">
      <c r="A43" s="41" t="s">
        <v>83</v>
      </c>
      <c r="B43" s="18" t="s">
        <v>84</v>
      </c>
      <c r="C43" s="6">
        <f>VLOOKUP(A43,[1]Ins_Aziende!$A$4:$C$440,3,FALSE)</f>
        <v>0</v>
      </c>
    </row>
    <row r="44" spans="1:3" ht="15" customHeight="1" x14ac:dyDescent="0.25">
      <c r="A44" s="41" t="s">
        <v>85</v>
      </c>
      <c r="B44" s="18" t="s">
        <v>86</v>
      </c>
      <c r="C44" s="6">
        <f>VLOOKUP(A44,[1]Ins_Aziende!$A$4:$C$440,3,FALSE)</f>
        <v>0</v>
      </c>
    </row>
    <row r="45" spans="1:3" ht="15" customHeight="1" x14ac:dyDescent="0.25">
      <c r="A45" s="3" t="s">
        <v>87</v>
      </c>
      <c r="B45" s="17" t="s">
        <v>88</v>
      </c>
      <c r="C45" s="5">
        <f>C46+C49+C64+C71+C74+C77+C80+C81+C88-C99</f>
        <v>66501.229999999981</v>
      </c>
    </row>
    <row r="46" spans="1:3" ht="15" customHeight="1" x14ac:dyDescent="0.25">
      <c r="A46" s="3" t="s">
        <v>89</v>
      </c>
      <c r="B46" s="17" t="s">
        <v>90</v>
      </c>
      <c r="C46" s="5">
        <f>C47+C48</f>
        <v>0</v>
      </c>
    </row>
    <row r="47" spans="1:3" ht="15" customHeight="1" x14ac:dyDescent="0.25">
      <c r="A47" s="41" t="s">
        <v>91</v>
      </c>
      <c r="B47" s="18" t="s">
        <v>92</v>
      </c>
      <c r="C47" s="6">
        <f>VLOOKUP(A47,[1]Ins_Aziende!$A$4:$C$440,3,FALSE)</f>
        <v>0</v>
      </c>
    </row>
    <row r="48" spans="1:3" ht="15" customHeight="1" x14ac:dyDescent="0.25">
      <c r="A48" s="41" t="s">
        <v>93</v>
      </c>
      <c r="B48" s="18" t="s">
        <v>94</v>
      </c>
      <c r="C48" s="6">
        <f>VLOOKUP(A48,[1]Ins_Aziende!$A$4:$C$440,3,FALSE)</f>
        <v>0</v>
      </c>
    </row>
    <row r="49" spans="1:3" ht="15" customHeight="1" x14ac:dyDescent="0.25">
      <c r="A49" s="3" t="s">
        <v>95</v>
      </c>
      <c r="B49" s="17" t="s">
        <v>96</v>
      </c>
      <c r="C49" s="5">
        <f>C50+C57</f>
        <v>56161.349999999977</v>
      </c>
    </row>
    <row r="50" spans="1:3" ht="15" customHeight="1" x14ac:dyDescent="0.25">
      <c r="A50" s="3" t="s">
        <v>97</v>
      </c>
      <c r="B50" s="17" t="s">
        <v>98</v>
      </c>
      <c r="C50" s="5">
        <f>C51-C54</f>
        <v>0</v>
      </c>
    </row>
    <row r="51" spans="1:3" ht="15" customHeight="1" x14ac:dyDescent="0.25">
      <c r="A51" s="3" t="s">
        <v>99</v>
      </c>
      <c r="B51" s="17" t="s">
        <v>100</v>
      </c>
      <c r="C51" s="5">
        <f>C52+C53</f>
        <v>0</v>
      </c>
    </row>
    <row r="52" spans="1:3" ht="15" customHeight="1" x14ac:dyDescent="0.25">
      <c r="A52" s="41" t="s">
        <v>101</v>
      </c>
      <c r="B52" s="18" t="s">
        <v>102</v>
      </c>
      <c r="C52" s="6">
        <f>VLOOKUP(A52,[1]Ins_Aziende!$A$4:$C$440,3,FALSE)</f>
        <v>0</v>
      </c>
    </row>
    <row r="53" spans="1:3" ht="15" customHeight="1" x14ac:dyDescent="0.25">
      <c r="A53" s="41" t="s">
        <v>103</v>
      </c>
      <c r="B53" s="18" t="s">
        <v>104</v>
      </c>
      <c r="C53" s="6">
        <f>VLOOKUP(A53,[1]Ins_Aziende!$A$4:$C$440,3,FALSE)</f>
        <v>0</v>
      </c>
    </row>
    <row r="54" spans="1:3" ht="15" customHeight="1" x14ac:dyDescent="0.25">
      <c r="A54" s="3" t="s">
        <v>105</v>
      </c>
      <c r="B54" s="17" t="s">
        <v>106</v>
      </c>
      <c r="C54" s="5">
        <f>C55+C56</f>
        <v>0</v>
      </c>
    </row>
    <row r="55" spans="1:3" ht="15" customHeight="1" x14ac:dyDescent="0.25">
      <c r="A55" s="41" t="s">
        <v>107</v>
      </c>
      <c r="B55" s="18" t="s">
        <v>108</v>
      </c>
      <c r="C55" s="6">
        <f>VLOOKUP(A55,[1]Ins_Aziende!$A$4:$C$440,3,FALSE)</f>
        <v>0</v>
      </c>
    </row>
    <row r="56" spans="1:3" ht="15" customHeight="1" x14ac:dyDescent="0.25">
      <c r="A56" s="41" t="s">
        <v>109</v>
      </c>
      <c r="B56" s="18" t="s">
        <v>110</v>
      </c>
      <c r="C56" s="6">
        <f>VLOOKUP(A56,[1]Ins_Aziende!$A$4:$C$440,3,FALSE)</f>
        <v>0</v>
      </c>
    </row>
    <row r="57" spans="1:3" ht="15" customHeight="1" x14ac:dyDescent="0.25">
      <c r="A57" s="3" t="s">
        <v>111</v>
      </c>
      <c r="B57" s="17" t="s">
        <v>112</v>
      </c>
      <c r="C57" s="5">
        <f>C58-C61</f>
        <v>56161.349999999977</v>
      </c>
    </row>
    <row r="58" spans="1:3" ht="15" customHeight="1" x14ac:dyDescent="0.25">
      <c r="A58" s="3" t="s">
        <v>113</v>
      </c>
      <c r="B58" s="17" t="s">
        <v>114</v>
      </c>
      <c r="C58" s="5">
        <f>C59+C60</f>
        <v>172202.02</v>
      </c>
    </row>
    <row r="59" spans="1:3" ht="15" customHeight="1" x14ac:dyDescent="0.25">
      <c r="A59" s="41" t="s">
        <v>115</v>
      </c>
      <c r="B59" s="18" t="s">
        <v>116</v>
      </c>
      <c r="C59" s="6">
        <f>VLOOKUP(A59,[1]Ins_Aziende!$A$4:$C$440,3,FALSE)</f>
        <v>164497.09</v>
      </c>
    </row>
    <row r="60" spans="1:3" ht="15" customHeight="1" x14ac:dyDescent="0.25">
      <c r="A60" s="41" t="s">
        <v>117</v>
      </c>
      <c r="B60" s="18" t="s">
        <v>118</v>
      </c>
      <c r="C60" s="6">
        <f>VLOOKUP(A60,[1]Ins_Aziende!$A$4:$C$440,3,FALSE)</f>
        <v>7704.93</v>
      </c>
    </row>
    <row r="61" spans="1:3" ht="15" customHeight="1" x14ac:dyDescent="0.25">
      <c r="A61" s="3" t="s">
        <v>119</v>
      </c>
      <c r="B61" s="17" t="s">
        <v>120</v>
      </c>
      <c r="C61" s="5">
        <f>C62+C63</f>
        <v>116040.67000000001</v>
      </c>
    </row>
    <row r="62" spans="1:3" ht="15" customHeight="1" x14ac:dyDescent="0.25">
      <c r="A62" s="41" t="s">
        <v>121</v>
      </c>
      <c r="B62" s="18" t="s">
        <v>122</v>
      </c>
      <c r="C62" s="6">
        <f>VLOOKUP(A62,[1]Ins_Aziende!$A$4:$C$440,3,FALSE)</f>
        <v>108335.74</v>
      </c>
    </row>
    <row r="63" spans="1:3" ht="15" customHeight="1" x14ac:dyDescent="0.25">
      <c r="A63" s="41" t="s">
        <v>123</v>
      </c>
      <c r="B63" s="18" t="s">
        <v>124</v>
      </c>
      <c r="C63" s="6">
        <f>VLOOKUP(A63,[1]Ins_Aziende!$A$4:$C$440,3,FALSE)</f>
        <v>7704.93</v>
      </c>
    </row>
    <row r="64" spans="1:3" ht="15" customHeight="1" x14ac:dyDescent="0.25">
      <c r="A64" s="3" t="s">
        <v>125</v>
      </c>
      <c r="B64" s="17" t="s">
        <v>126</v>
      </c>
      <c r="C64" s="5">
        <f>C65-C68</f>
        <v>0</v>
      </c>
    </row>
    <row r="65" spans="1:3" ht="15" customHeight="1" x14ac:dyDescent="0.25">
      <c r="A65" s="3" t="s">
        <v>127</v>
      </c>
      <c r="B65" s="17" t="s">
        <v>128</v>
      </c>
      <c r="C65" s="5">
        <f>C66+C67</f>
        <v>56608.72</v>
      </c>
    </row>
    <row r="66" spans="1:3" ht="15" customHeight="1" x14ac:dyDescent="0.25">
      <c r="A66" s="41" t="s">
        <v>129</v>
      </c>
      <c r="B66" s="18" t="s">
        <v>130</v>
      </c>
      <c r="C66" s="6">
        <f>VLOOKUP(A66,[1]Ins_Aziende!$A$4:$C$440,3,FALSE)</f>
        <v>0</v>
      </c>
    </row>
    <row r="67" spans="1:3" ht="15" customHeight="1" x14ac:dyDescent="0.25">
      <c r="A67" s="41" t="s">
        <v>131</v>
      </c>
      <c r="B67" s="18" t="s">
        <v>132</v>
      </c>
      <c r="C67" s="6">
        <f>VLOOKUP(A67,[1]Ins_Aziende!$A$4:$C$440,3,FALSE)</f>
        <v>56608.72</v>
      </c>
    </row>
    <row r="68" spans="1:3" ht="15" customHeight="1" x14ac:dyDescent="0.25">
      <c r="A68" s="3" t="s">
        <v>133</v>
      </c>
      <c r="B68" s="17" t="s">
        <v>134</v>
      </c>
      <c r="C68" s="5">
        <f>C69+C70</f>
        <v>56608.72</v>
      </c>
    </row>
    <row r="69" spans="1:3" ht="15" customHeight="1" x14ac:dyDescent="0.25">
      <c r="A69" s="41" t="s">
        <v>135</v>
      </c>
      <c r="B69" s="18" t="s">
        <v>136</v>
      </c>
      <c r="C69" s="6">
        <f>VLOOKUP(A69,[1]Ins_Aziende!$A$4:$C$440,3,FALSE)</f>
        <v>0</v>
      </c>
    </row>
    <row r="70" spans="1:3" ht="15" customHeight="1" x14ac:dyDescent="0.25">
      <c r="A70" s="41" t="s">
        <v>137</v>
      </c>
      <c r="B70" s="18" t="s">
        <v>138</v>
      </c>
      <c r="C70" s="6">
        <f>VLOOKUP(A70,[1]Ins_Aziende!$A$4:$C$440,3,FALSE)</f>
        <v>56608.72</v>
      </c>
    </row>
    <row r="71" spans="1:3" ht="15" customHeight="1" x14ac:dyDescent="0.25">
      <c r="A71" s="3" t="s">
        <v>139</v>
      </c>
      <c r="B71" s="17" t="s">
        <v>140</v>
      </c>
      <c r="C71" s="5">
        <f>C72-C73</f>
        <v>0</v>
      </c>
    </row>
    <row r="72" spans="1:3" ht="15" customHeight="1" x14ac:dyDescent="0.25">
      <c r="A72" s="41" t="s">
        <v>141</v>
      </c>
      <c r="B72" s="18" t="s">
        <v>142</v>
      </c>
      <c r="C72" s="6">
        <f>VLOOKUP(A72,[1]Ins_Aziende!$A$4:$C$440,3,FALSE)</f>
        <v>21716.77</v>
      </c>
    </row>
    <row r="73" spans="1:3" ht="15" customHeight="1" x14ac:dyDescent="0.25">
      <c r="A73" s="41" t="s">
        <v>143</v>
      </c>
      <c r="B73" s="18" t="s">
        <v>144</v>
      </c>
      <c r="C73" s="6">
        <f>VLOOKUP(A73,[1]Ins_Aziende!$A$4:$C$440,3,FALSE)</f>
        <v>21716.77</v>
      </c>
    </row>
    <row r="74" spans="1:3" ht="15" customHeight="1" x14ac:dyDescent="0.25">
      <c r="A74" s="3" t="s">
        <v>145</v>
      </c>
      <c r="B74" s="17" t="s">
        <v>146</v>
      </c>
      <c r="C74" s="5">
        <f>C75-C76</f>
        <v>0</v>
      </c>
    </row>
    <row r="75" spans="1:3" ht="15" customHeight="1" x14ac:dyDescent="0.25">
      <c r="A75" s="41" t="s">
        <v>147</v>
      </c>
      <c r="B75" s="18" t="s">
        <v>148</v>
      </c>
      <c r="C75" s="6">
        <f>VLOOKUP(A75,[1]Ins_Aziende!$A$4:$C$440,3,FALSE)</f>
        <v>105149.63</v>
      </c>
    </row>
    <row r="76" spans="1:3" ht="15" customHeight="1" x14ac:dyDescent="0.25">
      <c r="A76" s="41" t="s">
        <v>149</v>
      </c>
      <c r="B76" s="18" t="s">
        <v>150</v>
      </c>
      <c r="C76" s="6">
        <f>VLOOKUP(A76,[1]Ins_Aziende!$A$4:$C$440,3,FALSE)</f>
        <v>105149.63</v>
      </c>
    </row>
    <row r="77" spans="1:3" ht="15" customHeight="1" x14ac:dyDescent="0.25">
      <c r="A77" s="3" t="s">
        <v>151</v>
      </c>
      <c r="B77" s="17" t="s">
        <v>152</v>
      </c>
      <c r="C77" s="5">
        <f>C78-C79</f>
        <v>9800</v>
      </c>
    </row>
    <row r="78" spans="1:3" ht="15" customHeight="1" x14ac:dyDescent="0.25">
      <c r="A78" s="41" t="s">
        <v>153</v>
      </c>
      <c r="B78" s="18" t="s">
        <v>154</v>
      </c>
      <c r="C78" s="6">
        <f>VLOOKUP(A78,[1]Ins_Aziende!$A$4:$C$440,3,FALSE)</f>
        <v>110670.95</v>
      </c>
    </row>
    <row r="79" spans="1:3" ht="15" customHeight="1" x14ac:dyDescent="0.25">
      <c r="A79" s="41" t="s">
        <v>155</v>
      </c>
      <c r="B79" s="18" t="s">
        <v>156</v>
      </c>
      <c r="C79" s="6">
        <f>VLOOKUP(A79,[1]Ins_Aziende!$A$4:$C$440,3,FALSE)</f>
        <v>100870.95</v>
      </c>
    </row>
    <row r="80" spans="1:3" ht="15" customHeight="1" x14ac:dyDescent="0.25">
      <c r="A80" s="41" t="s">
        <v>157</v>
      </c>
      <c r="B80" s="18" t="s">
        <v>158</v>
      </c>
      <c r="C80" s="6">
        <f>VLOOKUP(A80,[1]Ins_Aziende!$A$4:$C$440,3,FALSE)</f>
        <v>0</v>
      </c>
    </row>
    <row r="81" spans="1:3" ht="15" customHeight="1" x14ac:dyDescent="0.25">
      <c r="A81" s="3" t="s">
        <v>159</v>
      </c>
      <c r="B81" s="17" t="s">
        <v>160</v>
      </c>
      <c r="C81" s="5">
        <f>C82-C85</f>
        <v>539.88000000000466</v>
      </c>
    </row>
    <row r="82" spans="1:3" ht="15" customHeight="1" x14ac:dyDescent="0.25">
      <c r="A82" s="3" t="s">
        <v>161</v>
      </c>
      <c r="B82" s="17" t="s">
        <v>162</v>
      </c>
      <c r="C82" s="5">
        <f>C83+C84</f>
        <v>179500.74</v>
      </c>
    </row>
    <row r="83" spans="1:3" ht="15" customHeight="1" x14ac:dyDescent="0.25">
      <c r="A83" s="41" t="s">
        <v>163</v>
      </c>
      <c r="B83" s="18" t="s">
        <v>164</v>
      </c>
      <c r="C83" s="6">
        <f>VLOOKUP(A83,[1]Ins_Aziende!$A$4:$C$440,3,FALSE)</f>
        <v>105301.99</v>
      </c>
    </row>
    <row r="84" spans="1:3" ht="15" customHeight="1" x14ac:dyDescent="0.25">
      <c r="A84" s="41" t="s">
        <v>165</v>
      </c>
      <c r="B84" s="18" t="s">
        <v>166</v>
      </c>
      <c r="C84" s="6">
        <f>VLOOKUP(A84,[1]Ins_Aziende!$A$4:$C$440,3,FALSE)</f>
        <v>74198.75</v>
      </c>
    </row>
    <row r="85" spans="1:3" ht="15" customHeight="1" x14ac:dyDescent="0.25">
      <c r="A85" s="3" t="s">
        <v>167</v>
      </c>
      <c r="B85" s="17" t="s">
        <v>168</v>
      </c>
      <c r="C85" s="5">
        <f>C86+C87</f>
        <v>178960.86</v>
      </c>
    </row>
    <row r="86" spans="1:3" ht="15" customHeight="1" x14ac:dyDescent="0.25">
      <c r="A86" s="41" t="s">
        <v>169</v>
      </c>
      <c r="B86" s="18" t="s">
        <v>170</v>
      </c>
      <c r="C86" s="6">
        <f>VLOOKUP(A86,[1]Ins_Aziende!$A$4:$C$440,3,FALSE)</f>
        <v>104762.11</v>
      </c>
    </row>
    <row r="87" spans="1:3" ht="15" customHeight="1" x14ac:dyDescent="0.25">
      <c r="A87" s="41" t="s">
        <v>171</v>
      </c>
      <c r="B87" s="18" t="s">
        <v>172</v>
      </c>
      <c r="C87" s="6">
        <f>VLOOKUP(A87,[1]Ins_Aziende!$A$4:$C$440,3,FALSE)</f>
        <v>74198.75</v>
      </c>
    </row>
    <row r="88" spans="1:3" ht="15" customHeight="1" x14ac:dyDescent="0.25">
      <c r="A88" s="3" t="s">
        <v>173</v>
      </c>
      <c r="B88" s="17" t="s">
        <v>174</v>
      </c>
      <c r="C88" s="5">
        <f>C89+C90+C91+C92+C93+C94+C95+C96</f>
        <v>0</v>
      </c>
    </row>
    <row r="89" spans="1:3" ht="15" customHeight="1" x14ac:dyDescent="0.25">
      <c r="A89" s="43" t="s">
        <v>175</v>
      </c>
      <c r="B89" s="20" t="s">
        <v>176</v>
      </c>
      <c r="C89" s="6">
        <f>VLOOKUP(A89,[1]Ins_Aziende!$A$4:$C$440,3,FALSE)</f>
        <v>0</v>
      </c>
    </row>
    <row r="90" spans="1:3" ht="15" customHeight="1" x14ac:dyDescent="0.25">
      <c r="A90" s="43" t="s">
        <v>177</v>
      </c>
      <c r="B90" s="20" t="s">
        <v>178</v>
      </c>
      <c r="C90" s="6">
        <f>VLOOKUP(A90,[1]Ins_Aziende!$A$4:$C$440,3,FALSE)</f>
        <v>0</v>
      </c>
    </row>
    <row r="91" spans="1:3" ht="15" customHeight="1" x14ac:dyDescent="0.25">
      <c r="A91" s="43" t="s">
        <v>179</v>
      </c>
      <c r="B91" s="20" t="s">
        <v>180</v>
      </c>
      <c r="C91" s="6">
        <f>VLOOKUP(A91,[1]Ins_Aziende!$A$4:$C$440,3,FALSE)</f>
        <v>0</v>
      </c>
    </row>
    <row r="92" spans="1:3" ht="15" customHeight="1" x14ac:dyDescent="0.25">
      <c r="A92" s="43" t="s">
        <v>181</v>
      </c>
      <c r="B92" s="20" t="s">
        <v>182</v>
      </c>
      <c r="C92" s="6">
        <f>VLOOKUP(A92,[1]Ins_Aziende!$A$4:$C$440,3,FALSE)</f>
        <v>0</v>
      </c>
    </row>
    <row r="93" spans="1:3" ht="15" customHeight="1" x14ac:dyDescent="0.25">
      <c r="A93" s="43" t="s">
        <v>183</v>
      </c>
      <c r="B93" s="20" t="s">
        <v>184</v>
      </c>
      <c r="C93" s="6">
        <f>VLOOKUP(A93,[1]Ins_Aziende!$A$4:$C$440,3,FALSE)</f>
        <v>0</v>
      </c>
    </row>
    <row r="94" spans="1:3" ht="15" customHeight="1" x14ac:dyDescent="0.25">
      <c r="A94" s="43" t="s">
        <v>185</v>
      </c>
      <c r="B94" s="20" t="s">
        <v>186</v>
      </c>
      <c r="C94" s="6">
        <f>VLOOKUP(A94,[1]Ins_Aziende!$A$4:$C$440,3,FALSE)</f>
        <v>0</v>
      </c>
    </row>
    <row r="95" spans="1:3" ht="15" customHeight="1" x14ac:dyDescent="0.25">
      <c r="A95" s="43" t="s">
        <v>187</v>
      </c>
      <c r="B95" s="20" t="s">
        <v>188</v>
      </c>
      <c r="C95" s="6">
        <f>VLOOKUP(A95,[1]Ins_Aziende!$A$4:$C$440,3,FALSE)</f>
        <v>0</v>
      </c>
    </row>
    <row r="96" spans="1:3" ht="15" customHeight="1" x14ac:dyDescent="0.25">
      <c r="A96" s="10" t="s">
        <v>189</v>
      </c>
      <c r="B96" s="21" t="s">
        <v>190</v>
      </c>
      <c r="C96" s="5">
        <f>C97+C98</f>
        <v>0</v>
      </c>
    </row>
    <row r="97" spans="1:3" ht="15" customHeight="1" x14ac:dyDescent="0.25">
      <c r="A97" s="43" t="s">
        <v>191</v>
      </c>
      <c r="B97" s="20" t="s">
        <v>192</v>
      </c>
      <c r="C97" s="6">
        <f>VLOOKUP(A97,[1]Ins_Aziende!$A$4:$C$440,3,FALSE)</f>
        <v>0</v>
      </c>
    </row>
    <row r="98" spans="1:3" ht="15" customHeight="1" x14ac:dyDescent="0.25">
      <c r="A98" s="43" t="s">
        <v>193</v>
      </c>
      <c r="B98" s="20" t="s">
        <v>194</v>
      </c>
      <c r="C98" s="6">
        <f>VLOOKUP(A98,[1]Ins_Aziende!$A$4:$C$440,3,FALSE)</f>
        <v>0</v>
      </c>
    </row>
    <row r="99" spans="1:3" ht="15" customHeight="1" x14ac:dyDescent="0.25">
      <c r="A99" s="10" t="s">
        <v>195</v>
      </c>
      <c r="B99" s="21" t="s">
        <v>196</v>
      </c>
      <c r="C99" s="5">
        <f>C100+C101+C102+C103+C104+C105+C106+C107</f>
        <v>0</v>
      </c>
    </row>
    <row r="100" spans="1:3" ht="15" customHeight="1" x14ac:dyDescent="0.25">
      <c r="A100" s="43" t="s">
        <v>197</v>
      </c>
      <c r="B100" s="20" t="s">
        <v>198</v>
      </c>
      <c r="C100" s="6">
        <f>VLOOKUP(A100,[1]Ins_Aziende!$A$4:$C$440,3,FALSE)</f>
        <v>0</v>
      </c>
    </row>
    <row r="101" spans="1:3" ht="15" customHeight="1" x14ac:dyDescent="0.25">
      <c r="A101" s="43" t="s">
        <v>199</v>
      </c>
      <c r="B101" s="20" t="s">
        <v>200</v>
      </c>
      <c r="C101" s="6">
        <f>VLOOKUP(A101,[1]Ins_Aziende!$A$4:$C$440,3,FALSE)</f>
        <v>0</v>
      </c>
    </row>
    <row r="102" spans="1:3" ht="15" customHeight="1" x14ac:dyDescent="0.25">
      <c r="A102" s="43" t="s">
        <v>201</v>
      </c>
      <c r="B102" s="20" t="s">
        <v>202</v>
      </c>
      <c r="C102" s="6">
        <f>VLOOKUP(A102,[1]Ins_Aziende!$A$4:$C$440,3,FALSE)</f>
        <v>0</v>
      </c>
    </row>
    <row r="103" spans="1:3" ht="15" customHeight="1" x14ac:dyDescent="0.25">
      <c r="A103" s="43" t="s">
        <v>203</v>
      </c>
      <c r="B103" s="20" t="s">
        <v>204</v>
      </c>
      <c r="C103" s="6">
        <f>VLOOKUP(A103,[1]Ins_Aziende!$A$4:$C$440,3,FALSE)</f>
        <v>0</v>
      </c>
    </row>
    <row r="104" spans="1:3" ht="15" customHeight="1" x14ac:dyDescent="0.25">
      <c r="A104" s="43" t="s">
        <v>205</v>
      </c>
      <c r="B104" s="20" t="s">
        <v>206</v>
      </c>
      <c r="C104" s="6">
        <f>VLOOKUP(A104,[1]Ins_Aziende!$A$4:$C$440,3,FALSE)</f>
        <v>0</v>
      </c>
    </row>
    <row r="105" spans="1:3" ht="15" customHeight="1" x14ac:dyDescent="0.25">
      <c r="A105" s="43" t="s">
        <v>207</v>
      </c>
      <c r="B105" s="20" t="s">
        <v>208</v>
      </c>
      <c r="C105" s="6">
        <f>VLOOKUP(A105,[1]Ins_Aziende!$A$4:$C$440,3,FALSE)</f>
        <v>0</v>
      </c>
    </row>
    <row r="106" spans="1:3" ht="15" customHeight="1" x14ac:dyDescent="0.25">
      <c r="A106" s="43" t="s">
        <v>209</v>
      </c>
      <c r="B106" s="20" t="s">
        <v>210</v>
      </c>
      <c r="C106" s="6">
        <f>VLOOKUP(A106,[1]Ins_Aziende!$A$4:$C$440,3,FALSE)</f>
        <v>0</v>
      </c>
    </row>
    <row r="107" spans="1:3" ht="15" customHeight="1" x14ac:dyDescent="0.25">
      <c r="A107" s="43" t="s">
        <v>211</v>
      </c>
      <c r="B107" s="20" t="s">
        <v>212</v>
      </c>
      <c r="C107" s="6">
        <f>VLOOKUP(A107,[1]Ins_Aziende!$A$4:$C$440,3,FALSE)</f>
        <v>0</v>
      </c>
    </row>
    <row r="108" spans="1:3" ht="15" customHeight="1" x14ac:dyDescent="0.25">
      <c r="A108" s="10" t="s">
        <v>213</v>
      </c>
      <c r="B108" s="21" t="s">
        <v>214</v>
      </c>
      <c r="C108" s="5">
        <f>C109+C114</f>
        <v>0</v>
      </c>
    </row>
    <row r="109" spans="1:3" ht="15" customHeight="1" x14ac:dyDescent="0.25">
      <c r="A109" s="10" t="s">
        <v>215</v>
      </c>
      <c r="B109" s="21" t="s">
        <v>216</v>
      </c>
      <c r="C109" s="5">
        <f>C110+C111+C112+C113</f>
        <v>0</v>
      </c>
    </row>
    <row r="110" spans="1:3" ht="15" customHeight="1" x14ac:dyDescent="0.25">
      <c r="A110" s="43" t="s">
        <v>217</v>
      </c>
      <c r="B110" s="20" t="s">
        <v>218</v>
      </c>
      <c r="C110" s="6">
        <f>VLOOKUP(A110,[1]Ins_Aziende!$A$4:$C$440,3,FALSE)</f>
        <v>0</v>
      </c>
    </row>
    <row r="111" spans="1:3" ht="15" customHeight="1" x14ac:dyDescent="0.25">
      <c r="A111" s="43" t="s">
        <v>219</v>
      </c>
      <c r="B111" s="20" t="s">
        <v>220</v>
      </c>
      <c r="C111" s="6">
        <f>VLOOKUP(A111,[1]Ins_Aziende!$A$4:$C$440,3,FALSE)</f>
        <v>0</v>
      </c>
    </row>
    <row r="112" spans="1:3" ht="15" customHeight="1" x14ac:dyDescent="0.25">
      <c r="A112" s="43" t="s">
        <v>221</v>
      </c>
      <c r="B112" s="20" t="s">
        <v>222</v>
      </c>
      <c r="C112" s="6">
        <f>VLOOKUP(A112,[1]Ins_Aziende!$A$4:$C$440,3,FALSE)</f>
        <v>0</v>
      </c>
    </row>
    <row r="113" spans="1:3" ht="15" customHeight="1" x14ac:dyDescent="0.25">
      <c r="A113" s="43" t="s">
        <v>223</v>
      </c>
      <c r="B113" s="20" t="s">
        <v>224</v>
      </c>
      <c r="C113" s="6">
        <f>VLOOKUP(A113,[1]Ins_Aziende!$A$4:$C$440,3,FALSE)</f>
        <v>0</v>
      </c>
    </row>
    <row r="114" spans="1:3" ht="15" customHeight="1" x14ac:dyDescent="0.25">
      <c r="A114" s="10" t="s">
        <v>225</v>
      </c>
      <c r="B114" s="21" t="s">
        <v>226</v>
      </c>
      <c r="C114" s="5">
        <f>C115+C119</f>
        <v>0</v>
      </c>
    </row>
    <row r="115" spans="1:3" ht="15" customHeight="1" x14ac:dyDescent="0.25">
      <c r="A115" s="10" t="s">
        <v>227</v>
      </c>
      <c r="B115" s="21" t="s">
        <v>228</v>
      </c>
      <c r="C115" s="5">
        <f>C116+C117+C118</f>
        <v>0</v>
      </c>
    </row>
    <row r="116" spans="1:3" ht="15" customHeight="1" x14ac:dyDescent="0.25">
      <c r="A116" s="43" t="s">
        <v>229</v>
      </c>
      <c r="B116" s="20" t="s">
        <v>230</v>
      </c>
      <c r="C116" s="6">
        <f>VLOOKUP(A116,[1]Ins_Aziende!$A$4:$C$440,3,FALSE)</f>
        <v>0</v>
      </c>
    </row>
    <row r="117" spans="1:3" ht="15" customHeight="1" x14ac:dyDescent="0.25">
      <c r="A117" s="43" t="s">
        <v>231</v>
      </c>
      <c r="B117" s="20" t="s">
        <v>232</v>
      </c>
      <c r="C117" s="6">
        <f>VLOOKUP(A117,[1]Ins_Aziende!$A$4:$C$440,3,FALSE)</f>
        <v>0</v>
      </c>
    </row>
    <row r="118" spans="1:3" ht="15" customHeight="1" x14ac:dyDescent="0.25">
      <c r="A118" s="43" t="s">
        <v>233</v>
      </c>
      <c r="B118" s="20" t="s">
        <v>234</v>
      </c>
      <c r="C118" s="6">
        <f>VLOOKUP(A118,[1]Ins_Aziende!$A$4:$C$440,3,FALSE)</f>
        <v>0</v>
      </c>
    </row>
    <row r="119" spans="1:3" ht="15" customHeight="1" x14ac:dyDescent="0.25">
      <c r="A119" s="10" t="s">
        <v>235</v>
      </c>
      <c r="B119" s="21" t="s">
        <v>236</v>
      </c>
      <c r="C119" s="5">
        <f>C120+C121+C122+C123</f>
        <v>0</v>
      </c>
    </row>
    <row r="120" spans="1:3" ht="15" customHeight="1" x14ac:dyDescent="0.25">
      <c r="A120" s="43" t="s">
        <v>237</v>
      </c>
      <c r="B120" s="20" t="s">
        <v>238</v>
      </c>
      <c r="C120" s="6">
        <f>VLOOKUP(A120,[1]Ins_Aziende!$A$4:$C$440,3,FALSE)</f>
        <v>0</v>
      </c>
    </row>
    <row r="121" spans="1:3" ht="15" customHeight="1" x14ac:dyDescent="0.25">
      <c r="A121" s="43" t="s">
        <v>239</v>
      </c>
      <c r="B121" s="20" t="s">
        <v>240</v>
      </c>
      <c r="C121" s="6">
        <f>VLOOKUP(A121,[1]Ins_Aziende!$A$4:$C$440,3,FALSE)</f>
        <v>0</v>
      </c>
    </row>
    <row r="122" spans="1:3" ht="15" customHeight="1" x14ac:dyDescent="0.25">
      <c r="A122" s="43" t="s">
        <v>241</v>
      </c>
      <c r="B122" s="20" t="s">
        <v>242</v>
      </c>
      <c r="C122" s="6">
        <f>VLOOKUP(A122,[1]Ins_Aziende!$A$4:$C$440,3,FALSE)</f>
        <v>0</v>
      </c>
    </row>
    <row r="123" spans="1:3" ht="15" customHeight="1" x14ac:dyDescent="0.25">
      <c r="A123" s="43" t="s">
        <v>243</v>
      </c>
      <c r="B123" s="20" t="s">
        <v>244</v>
      </c>
      <c r="C123" s="6">
        <f>VLOOKUP(A123,[1]Ins_Aziende!$A$4:$C$440,3,FALSE)</f>
        <v>0</v>
      </c>
    </row>
    <row r="124" spans="1:3" ht="15" customHeight="1" x14ac:dyDescent="0.25">
      <c r="A124" s="10" t="s">
        <v>245</v>
      </c>
      <c r="B124" s="21" t="s">
        <v>246</v>
      </c>
      <c r="C124" s="5">
        <f>C125+C144+C249+C252</f>
        <v>13437521.280000001</v>
      </c>
    </row>
    <row r="125" spans="1:3" ht="15" customHeight="1" x14ac:dyDescent="0.25">
      <c r="A125" s="10" t="s">
        <v>247</v>
      </c>
      <c r="B125" s="21" t="s">
        <v>248</v>
      </c>
      <c r="C125" s="5">
        <f>C126+C136</f>
        <v>0</v>
      </c>
    </row>
    <row r="126" spans="1:3" ht="15" customHeight="1" x14ac:dyDescent="0.25">
      <c r="A126" s="10" t="s">
        <v>249</v>
      </c>
      <c r="B126" s="21" t="s">
        <v>250</v>
      </c>
      <c r="C126" s="5">
        <f>C127+C128+C129+C130+C131+C132+C133+C134+C135</f>
        <v>0</v>
      </c>
    </row>
    <row r="127" spans="1:3" ht="15" customHeight="1" x14ac:dyDescent="0.25">
      <c r="A127" s="43" t="s">
        <v>251</v>
      </c>
      <c r="B127" s="20" t="s">
        <v>252</v>
      </c>
      <c r="C127" s="6">
        <f>VLOOKUP(A127,[1]Ins_Aziende!$A$4:$C$440,3,FALSE)</f>
        <v>0</v>
      </c>
    </row>
    <row r="128" spans="1:3" ht="15" customHeight="1" x14ac:dyDescent="0.25">
      <c r="A128" s="43" t="s">
        <v>253</v>
      </c>
      <c r="B128" s="20" t="s">
        <v>254</v>
      </c>
      <c r="C128" s="6">
        <f>VLOOKUP(A128,[1]Ins_Aziende!$A$4:$C$440,3,FALSE)</f>
        <v>0</v>
      </c>
    </row>
    <row r="129" spans="1:3" ht="15" customHeight="1" x14ac:dyDescent="0.25">
      <c r="A129" s="43" t="s">
        <v>255</v>
      </c>
      <c r="B129" s="20" t="s">
        <v>256</v>
      </c>
      <c r="C129" s="6">
        <f>VLOOKUP(A129,[1]Ins_Aziende!$A$4:$C$440,3,FALSE)</f>
        <v>0</v>
      </c>
    </row>
    <row r="130" spans="1:3" ht="15" customHeight="1" x14ac:dyDescent="0.25">
      <c r="A130" s="43" t="s">
        <v>257</v>
      </c>
      <c r="B130" s="20" t="s">
        <v>258</v>
      </c>
      <c r="C130" s="6">
        <f>VLOOKUP(A130,[1]Ins_Aziende!$A$4:$C$440,3,FALSE)</f>
        <v>0</v>
      </c>
    </row>
    <row r="131" spans="1:3" ht="15" customHeight="1" x14ac:dyDescent="0.25">
      <c r="A131" s="43" t="s">
        <v>259</v>
      </c>
      <c r="B131" s="20" t="s">
        <v>260</v>
      </c>
      <c r="C131" s="6">
        <f>VLOOKUP(A131,[1]Ins_Aziende!$A$4:$C$440,3,FALSE)</f>
        <v>0</v>
      </c>
    </row>
    <row r="132" spans="1:3" ht="15" customHeight="1" x14ac:dyDescent="0.25">
      <c r="A132" s="43" t="s">
        <v>261</v>
      </c>
      <c r="B132" s="20" t="s">
        <v>262</v>
      </c>
      <c r="C132" s="6">
        <f>VLOOKUP(A132,[1]Ins_Aziende!$A$4:$C$440,3,FALSE)</f>
        <v>0</v>
      </c>
    </row>
    <row r="133" spans="1:3" ht="15" customHeight="1" x14ac:dyDescent="0.25">
      <c r="A133" s="43" t="s">
        <v>263</v>
      </c>
      <c r="B133" s="20" t="s">
        <v>264</v>
      </c>
      <c r="C133" s="6">
        <f>VLOOKUP(A133,[1]Ins_Aziende!$A$4:$C$440,3,FALSE)</f>
        <v>0</v>
      </c>
    </row>
    <row r="134" spans="1:3" ht="15" customHeight="1" x14ac:dyDescent="0.25">
      <c r="A134" s="43" t="s">
        <v>265</v>
      </c>
      <c r="B134" s="20" t="s">
        <v>266</v>
      </c>
      <c r="C134" s="6">
        <f>VLOOKUP(A134,[1]Ins_Aziende!$A$4:$C$440,3,FALSE)</f>
        <v>0</v>
      </c>
    </row>
    <row r="135" spans="1:3" ht="15" customHeight="1" x14ac:dyDescent="0.25">
      <c r="A135" s="43" t="s">
        <v>267</v>
      </c>
      <c r="B135" s="20" t="s">
        <v>268</v>
      </c>
      <c r="C135" s="6">
        <f>VLOOKUP(A135,[1]Ins_Aziende!$A$4:$C$440,3,FALSE)</f>
        <v>0</v>
      </c>
    </row>
    <row r="136" spans="1:3" ht="15" customHeight="1" x14ac:dyDescent="0.25">
      <c r="A136" s="10" t="s">
        <v>269</v>
      </c>
      <c r="B136" s="21" t="s">
        <v>270</v>
      </c>
      <c r="C136" s="5">
        <f>C137+C138+C139+C140+C141+C142+C143</f>
        <v>0</v>
      </c>
    </row>
    <row r="137" spans="1:3" ht="15" customHeight="1" x14ac:dyDescent="0.25">
      <c r="A137" s="43" t="s">
        <v>271</v>
      </c>
      <c r="B137" s="20" t="s">
        <v>272</v>
      </c>
      <c r="C137" s="6">
        <f>VLOOKUP(A137,[1]Ins_Aziende!$A$4:$C$440,3,FALSE)</f>
        <v>0</v>
      </c>
    </row>
    <row r="138" spans="1:3" ht="15" customHeight="1" x14ac:dyDescent="0.25">
      <c r="A138" s="43" t="s">
        <v>273</v>
      </c>
      <c r="B138" s="20" t="s">
        <v>274</v>
      </c>
      <c r="C138" s="6">
        <f>VLOOKUP(A138,[1]Ins_Aziende!$A$4:$C$440,3,FALSE)</f>
        <v>0</v>
      </c>
    </row>
    <row r="139" spans="1:3" ht="15" customHeight="1" x14ac:dyDescent="0.25">
      <c r="A139" s="43" t="s">
        <v>275</v>
      </c>
      <c r="B139" s="20" t="s">
        <v>276</v>
      </c>
      <c r="C139" s="6">
        <f>VLOOKUP(A139,[1]Ins_Aziende!$A$4:$C$440,3,FALSE)</f>
        <v>0</v>
      </c>
    </row>
    <row r="140" spans="1:3" ht="15" customHeight="1" x14ac:dyDescent="0.25">
      <c r="A140" s="43" t="s">
        <v>277</v>
      </c>
      <c r="B140" s="20" t="s">
        <v>278</v>
      </c>
      <c r="C140" s="6">
        <f>VLOOKUP(A140,[1]Ins_Aziende!$A$4:$C$440,3,FALSE)</f>
        <v>0</v>
      </c>
    </row>
    <row r="141" spans="1:3" ht="15" customHeight="1" x14ac:dyDescent="0.25">
      <c r="A141" s="43" t="s">
        <v>279</v>
      </c>
      <c r="B141" s="20" t="s">
        <v>280</v>
      </c>
      <c r="C141" s="6">
        <f>VLOOKUP(A141,[1]Ins_Aziende!$A$4:$C$440,3,FALSE)</f>
        <v>0</v>
      </c>
    </row>
    <row r="142" spans="1:3" ht="15" customHeight="1" x14ac:dyDescent="0.25">
      <c r="A142" s="43" t="s">
        <v>281</v>
      </c>
      <c r="B142" s="20" t="s">
        <v>282</v>
      </c>
      <c r="C142" s="6">
        <f>VLOOKUP(A142,[1]Ins_Aziende!$A$4:$C$440,3,FALSE)</f>
        <v>0</v>
      </c>
    </row>
    <row r="143" spans="1:3" ht="15" customHeight="1" x14ac:dyDescent="0.25">
      <c r="A143" s="43" t="s">
        <v>283</v>
      </c>
      <c r="B143" s="20" t="s">
        <v>284</v>
      </c>
      <c r="C143" s="6">
        <f>VLOOKUP(A143,[1]Ins_Aziende!$A$4:$C$440,3,FALSE)</f>
        <v>0</v>
      </c>
    </row>
    <row r="144" spans="1:3" ht="15" customHeight="1" x14ac:dyDescent="0.25">
      <c r="A144" s="10" t="s">
        <v>285</v>
      </c>
      <c r="B144" s="21" t="s">
        <v>286</v>
      </c>
      <c r="C144" s="5">
        <f>C145+C161+C219+C220+C229+C233+C234</f>
        <v>10076973.82</v>
      </c>
    </row>
    <row r="145" spans="1:3" ht="15" customHeight="1" x14ac:dyDescent="0.25">
      <c r="A145" s="10" t="s">
        <v>287</v>
      </c>
      <c r="B145" s="21" t="s">
        <v>288</v>
      </c>
      <c r="C145" s="5">
        <f>C146+C147+C148+C149+C150+C151+C152+C153+C154+C155+C160</f>
        <v>30207.21</v>
      </c>
    </row>
    <row r="146" spans="1:3" ht="15" customHeight="1" x14ac:dyDescent="0.25">
      <c r="A146" s="43" t="s">
        <v>289</v>
      </c>
      <c r="B146" s="20" t="s">
        <v>290</v>
      </c>
      <c r="C146" s="6">
        <f>IF([1]Info!$B$2="400",VLOOKUP(A146,[1]Ins_Aziende!$A$4:$C$440,3,FALSE),0)</f>
        <v>0</v>
      </c>
    </row>
    <row r="147" spans="1:3" ht="15" customHeight="1" x14ac:dyDescent="0.25">
      <c r="A147" s="43" t="s">
        <v>291</v>
      </c>
      <c r="B147" s="20" t="s">
        <v>292</v>
      </c>
      <c r="C147" s="6">
        <f>IF([1]Info!$B$2="400",VLOOKUP(A147,[1]Ins_Aziende!$A$4:$C$440,3,FALSE),0)</f>
        <v>0</v>
      </c>
    </row>
    <row r="148" spans="1:3" ht="15" customHeight="1" x14ac:dyDescent="0.25">
      <c r="A148" s="43" t="s">
        <v>293</v>
      </c>
      <c r="B148" s="20" t="s">
        <v>294</v>
      </c>
      <c r="C148" s="6">
        <f>IF([1]Info!$B$2="400",VLOOKUP(A148,[1]Ins_Aziende!$A$4:$C$440,3,FALSE),0)</f>
        <v>0</v>
      </c>
    </row>
    <row r="149" spans="1:3" ht="15" customHeight="1" x14ac:dyDescent="0.25">
      <c r="A149" s="43" t="s">
        <v>295</v>
      </c>
      <c r="B149" s="20" t="s">
        <v>296</v>
      </c>
      <c r="C149" s="6">
        <f>IF([1]Info!$B$2="400",VLOOKUP(A149,[1]Ins_Aziende!$A$4:$C$440,3,FALSE),0)</f>
        <v>0</v>
      </c>
    </row>
    <row r="150" spans="1:3" ht="15" customHeight="1" x14ac:dyDescent="0.25">
      <c r="A150" s="44" t="s">
        <v>297</v>
      </c>
      <c r="B150" s="22" t="s">
        <v>298</v>
      </c>
      <c r="C150" s="7">
        <v>0</v>
      </c>
    </row>
    <row r="151" spans="1:3" ht="15" customHeight="1" x14ac:dyDescent="0.25">
      <c r="A151" s="43" t="s">
        <v>299</v>
      </c>
      <c r="B151" s="20" t="s">
        <v>300</v>
      </c>
      <c r="C151" s="6">
        <f>IF([1]Info!$B$2="400",VLOOKUP(A151,[1]Ins_Aziende!$A$4:$C$440,3,FALSE),0)</f>
        <v>0</v>
      </c>
    </row>
    <row r="152" spans="1:3" ht="15" customHeight="1" x14ac:dyDescent="0.25">
      <c r="A152" s="43" t="s">
        <v>301</v>
      </c>
      <c r="B152" s="20" t="s">
        <v>302</v>
      </c>
      <c r="C152" s="6">
        <f>VLOOKUP(A152,[1]Ins_Aziende!$A$4:$C$440,3,FALSE)</f>
        <v>0</v>
      </c>
    </row>
    <row r="153" spans="1:3" ht="15" customHeight="1" x14ac:dyDescent="0.25">
      <c r="A153" s="43" t="s">
        <v>303</v>
      </c>
      <c r="B153" s="20" t="s">
        <v>304</v>
      </c>
      <c r="C153" s="6">
        <f>VLOOKUP(A153,[1]Ins_Aziende!$A$4:$C$440,3,FALSE)</f>
        <v>0</v>
      </c>
    </row>
    <row r="154" spans="1:3" ht="15" customHeight="1" x14ac:dyDescent="0.25">
      <c r="A154" s="43" t="s">
        <v>305</v>
      </c>
      <c r="B154" s="20" t="s">
        <v>306</v>
      </c>
      <c r="C154" s="6">
        <f>VLOOKUP(A154,[1]Ins_Aziende!$A$4:$C$440,3,FALSE)</f>
        <v>0</v>
      </c>
    </row>
    <row r="155" spans="1:3" ht="15" customHeight="1" x14ac:dyDescent="0.25">
      <c r="A155" s="10" t="s">
        <v>307</v>
      </c>
      <c r="B155" s="21" t="s">
        <v>308</v>
      </c>
      <c r="C155" s="5">
        <f>C156+C157+C158+C159</f>
        <v>0</v>
      </c>
    </row>
    <row r="156" spans="1:3" ht="15" customHeight="1" x14ac:dyDescent="0.25">
      <c r="A156" s="43" t="s">
        <v>309</v>
      </c>
      <c r="B156" s="20" t="s">
        <v>310</v>
      </c>
      <c r="C156" s="6">
        <f>IF([1]Info!$B$2="952",VLOOKUP(A156,[1]Ins_Aziende!$A$4:$C$440,3,FALSE),0)</f>
        <v>0</v>
      </c>
    </row>
    <row r="157" spans="1:3" ht="15" customHeight="1" x14ac:dyDescent="0.25">
      <c r="A157" s="43" t="s">
        <v>311</v>
      </c>
      <c r="B157" s="20" t="s">
        <v>312</v>
      </c>
      <c r="C157" s="6">
        <f>IF([1]Info!$B$2="952",VLOOKUP(A157,[1]Ins_Aziende!$A$4:$C$440,3,FALSE),0)</f>
        <v>0</v>
      </c>
    </row>
    <row r="158" spans="1:3" ht="15" customHeight="1" x14ac:dyDescent="0.25">
      <c r="A158" s="43" t="s">
        <v>313</v>
      </c>
      <c r="B158" s="20" t="s">
        <v>314</v>
      </c>
      <c r="C158" s="6">
        <f>VLOOKUP(A158,[1]Ins_Aziende!$A$4:$C$440,3,FALSE)</f>
        <v>0</v>
      </c>
    </row>
    <row r="159" spans="1:3" ht="15" customHeight="1" x14ac:dyDescent="0.25">
      <c r="A159" s="43" t="s">
        <v>315</v>
      </c>
      <c r="B159" s="20" t="s">
        <v>316</v>
      </c>
      <c r="C159" s="6">
        <f>IF([1]Info!$B$2="952",VLOOKUP(A159,[1]Ins_Aziende!$A$4:$C$440,3,FALSE),0)</f>
        <v>0</v>
      </c>
    </row>
    <row r="160" spans="1:3" ht="15" customHeight="1" x14ac:dyDescent="0.25">
      <c r="A160" s="43" t="s">
        <v>317</v>
      </c>
      <c r="B160" s="20" t="s">
        <v>318</v>
      </c>
      <c r="C160" s="6">
        <f>VLOOKUP(A160,[1]Ins_Aziende!$A$4:$C$440,3,FALSE)</f>
        <v>30207.21</v>
      </c>
    </row>
    <row r="161" spans="1:3" ht="15" customHeight="1" x14ac:dyDescent="0.25">
      <c r="A161" s="10" t="s">
        <v>319</v>
      </c>
      <c r="B161" s="21" t="s">
        <v>320</v>
      </c>
      <c r="C161" s="5">
        <f>C162+C194+C215+C216</f>
        <v>2967743.04</v>
      </c>
    </row>
    <row r="162" spans="1:3" ht="15" customHeight="1" x14ac:dyDescent="0.25">
      <c r="A162" s="10" t="s">
        <v>321</v>
      </c>
      <c r="B162" s="21" t="s">
        <v>322</v>
      </c>
      <c r="C162" s="5">
        <f>+C163+C166+C169+C172+C175+C178+C181+C188+C185+C191</f>
        <v>2967743.04</v>
      </c>
    </row>
    <row r="163" spans="1:3" ht="15" customHeight="1" x14ac:dyDescent="0.25">
      <c r="A163" s="10" t="s">
        <v>323</v>
      </c>
      <c r="B163" s="21" t="s">
        <v>324</v>
      </c>
      <c r="C163" s="5">
        <f>+C164+C165</f>
        <v>1906053.63</v>
      </c>
    </row>
    <row r="164" spans="1:3" ht="15" customHeight="1" x14ac:dyDescent="0.25">
      <c r="A164" s="45" t="s">
        <v>325</v>
      </c>
      <c r="B164" s="23" t="s">
        <v>326</v>
      </c>
      <c r="C164" s="8">
        <f>VLOOKUP(A164,[1]Ins_Aziende!$A$4:$C$440,3,FALSE)</f>
        <v>1906053.63</v>
      </c>
    </row>
    <row r="165" spans="1:3" ht="15" customHeight="1" x14ac:dyDescent="0.25">
      <c r="A165" s="45" t="s">
        <v>327</v>
      </c>
      <c r="B165" s="23" t="s">
        <v>328</v>
      </c>
      <c r="C165" s="8">
        <f>VLOOKUP(A165,[1]Ins_Aziende!$A$4:$C$440,3,FALSE)</f>
        <v>0</v>
      </c>
    </row>
    <row r="166" spans="1:3" ht="15" customHeight="1" x14ac:dyDescent="0.25">
      <c r="A166" s="10" t="s">
        <v>329</v>
      </c>
      <c r="B166" s="21" t="s">
        <v>330</v>
      </c>
      <c r="C166" s="5">
        <f>+C167+C168</f>
        <v>0</v>
      </c>
    </row>
    <row r="167" spans="1:3" ht="15" customHeight="1" x14ac:dyDescent="0.25">
      <c r="A167" s="44" t="s">
        <v>331</v>
      </c>
      <c r="B167" s="22" t="s">
        <v>332</v>
      </c>
      <c r="C167" s="7">
        <v>0</v>
      </c>
    </row>
    <row r="168" spans="1:3" ht="15" customHeight="1" x14ac:dyDescent="0.25">
      <c r="A168" s="45" t="s">
        <v>333</v>
      </c>
      <c r="B168" s="23" t="s">
        <v>334</v>
      </c>
      <c r="C168" s="8">
        <f>VLOOKUP(A168,[1]Ins_Aziende!$A$4:$C$440,3,FALSE)</f>
        <v>0</v>
      </c>
    </row>
    <row r="169" spans="1:3" ht="15" customHeight="1" x14ac:dyDescent="0.25">
      <c r="A169" s="10" t="s">
        <v>335</v>
      </c>
      <c r="B169" s="21" t="s">
        <v>336</v>
      </c>
      <c r="C169" s="5">
        <f>+C170+C171</f>
        <v>0</v>
      </c>
    </row>
    <row r="170" spans="1:3" ht="15" customHeight="1" x14ac:dyDescent="0.25">
      <c r="A170" s="44" t="s">
        <v>337</v>
      </c>
      <c r="B170" s="22" t="s">
        <v>338</v>
      </c>
      <c r="C170" s="7">
        <v>0</v>
      </c>
    </row>
    <row r="171" spans="1:3" ht="15" customHeight="1" x14ac:dyDescent="0.25">
      <c r="A171" s="45" t="s">
        <v>339</v>
      </c>
      <c r="B171" s="23" t="s">
        <v>340</v>
      </c>
      <c r="C171" s="8">
        <f>VLOOKUP(A171,[1]Ins_Aziende!$A$4:$C$440,3,FALSE)</f>
        <v>0</v>
      </c>
    </row>
    <row r="172" spans="1:3" ht="15" customHeight="1" x14ac:dyDescent="0.25">
      <c r="A172" s="46" t="s">
        <v>341</v>
      </c>
      <c r="B172" s="24" t="s">
        <v>342</v>
      </c>
      <c r="C172" s="7">
        <v>0</v>
      </c>
    </row>
    <row r="173" spans="1:3" ht="15" customHeight="1" x14ac:dyDescent="0.25">
      <c r="A173" s="44" t="s">
        <v>343</v>
      </c>
      <c r="B173" s="22" t="s">
        <v>344</v>
      </c>
      <c r="C173" s="7">
        <v>0</v>
      </c>
    </row>
    <row r="174" spans="1:3" ht="15" customHeight="1" x14ac:dyDescent="0.25">
      <c r="A174" s="44" t="s">
        <v>345</v>
      </c>
      <c r="B174" s="22" t="s">
        <v>346</v>
      </c>
      <c r="C174" s="7">
        <v>0</v>
      </c>
    </row>
    <row r="175" spans="1:3" ht="15" customHeight="1" x14ac:dyDescent="0.25">
      <c r="A175" s="10" t="s">
        <v>347</v>
      </c>
      <c r="B175" s="21" t="s">
        <v>348</v>
      </c>
      <c r="C175" s="5">
        <f>+C176+C177</f>
        <v>957732.77</v>
      </c>
    </row>
    <row r="176" spans="1:3" ht="15" customHeight="1" x14ac:dyDescent="0.25">
      <c r="A176" s="45" t="s">
        <v>349</v>
      </c>
      <c r="B176" s="25" t="s">
        <v>350</v>
      </c>
      <c r="C176" s="8">
        <f>VLOOKUP(A176,[1]Ins_Aziende!$A$4:$C$440,3,FALSE)</f>
        <v>0</v>
      </c>
    </row>
    <row r="177" spans="1:3" ht="15" customHeight="1" x14ac:dyDescent="0.25">
      <c r="A177" s="45" t="s">
        <v>351</v>
      </c>
      <c r="B177" s="25" t="s">
        <v>352</v>
      </c>
      <c r="C177" s="8">
        <f>VLOOKUP(A177,[1]Ins_Aziende!$A$4:$C$440,3,FALSE)</f>
        <v>957732.77</v>
      </c>
    </row>
    <row r="178" spans="1:3" ht="15" customHeight="1" x14ac:dyDescent="0.25">
      <c r="A178" s="47" t="s">
        <v>353</v>
      </c>
      <c r="B178" s="26" t="s">
        <v>354</v>
      </c>
      <c r="C178" s="7">
        <v>0</v>
      </c>
    </row>
    <row r="179" spans="1:3" ht="15" customHeight="1" x14ac:dyDescent="0.25">
      <c r="A179" s="44" t="s">
        <v>355</v>
      </c>
      <c r="B179" s="27" t="s">
        <v>356</v>
      </c>
      <c r="C179" s="7">
        <v>0</v>
      </c>
    </row>
    <row r="180" spans="1:3" ht="15" customHeight="1" x14ac:dyDescent="0.25">
      <c r="A180" s="44" t="s">
        <v>357</v>
      </c>
      <c r="B180" s="27" t="s">
        <v>358</v>
      </c>
      <c r="C180" s="7">
        <v>0</v>
      </c>
    </row>
    <row r="181" spans="1:3" ht="15" customHeight="1" x14ac:dyDescent="0.25">
      <c r="A181" s="10" t="s">
        <v>359</v>
      </c>
      <c r="B181" s="21" t="s">
        <v>360</v>
      </c>
      <c r="C181" s="5">
        <f>+C182+C183+C184</f>
        <v>103956.64</v>
      </c>
    </row>
    <row r="182" spans="1:3" ht="15" customHeight="1" x14ac:dyDescent="0.25">
      <c r="A182" s="45" t="s">
        <v>361</v>
      </c>
      <c r="B182" s="23" t="s">
        <v>362</v>
      </c>
      <c r="C182" s="8">
        <f>VLOOKUP(A182,[1]Ins_Aziende!$A$4:$C$440,3,FALSE)</f>
        <v>103956.64</v>
      </c>
    </row>
    <row r="183" spans="1:3" ht="15" customHeight="1" x14ac:dyDescent="0.25">
      <c r="A183" s="45" t="s">
        <v>363</v>
      </c>
      <c r="B183" s="23" t="s">
        <v>364</v>
      </c>
      <c r="C183" s="8">
        <f>VLOOKUP(A183,[1]Ins_Aziende!$A$4:$C$440,3,FALSE)</f>
        <v>0</v>
      </c>
    </row>
    <row r="184" spans="1:3" ht="15" customHeight="1" x14ac:dyDescent="0.25">
      <c r="A184" s="43" t="s">
        <v>365</v>
      </c>
      <c r="B184" s="20" t="s">
        <v>366</v>
      </c>
      <c r="C184" s="6">
        <f>VLOOKUP(A184,[1]Ins_Aziende!$A$4:$C$440,3,FALSE)</f>
        <v>0</v>
      </c>
    </row>
    <row r="185" spans="1:3" ht="15" customHeight="1" x14ac:dyDescent="0.25">
      <c r="A185" s="10" t="s">
        <v>367</v>
      </c>
      <c r="B185" s="21" t="s">
        <v>368</v>
      </c>
      <c r="C185" s="5">
        <f>+C186+C187</f>
        <v>0</v>
      </c>
    </row>
    <row r="186" spans="1:3" ht="15" customHeight="1" x14ac:dyDescent="0.25">
      <c r="A186" s="45" t="s">
        <v>369</v>
      </c>
      <c r="B186" s="23" t="s">
        <v>370</v>
      </c>
      <c r="C186" s="8">
        <f>VLOOKUP(A186,[1]Ins_Aziende!$A$4:$C$440,3,FALSE)</f>
        <v>0</v>
      </c>
    </row>
    <row r="187" spans="1:3" ht="15" customHeight="1" x14ac:dyDescent="0.25">
      <c r="A187" s="45" t="s">
        <v>371</v>
      </c>
      <c r="B187" s="23" t="s">
        <v>372</v>
      </c>
      <c r="C187" s="8">
        <f>VLOOKUP(A187,[1]Ins_Aziende!$A$4:$C$440,3,FALSE)</f>
        <v>0</v>
      </c>
    </row>
    <row r="188" spans="1:3" ht="15" customHeight="1" x14ac:dyDescent="0.25">
      <c r="A188" s="10" t="s">
        <v>373</v>
      </c>
      <c r="B188" s="21" t="s">
        <v>374</v>
      </c>
      <c r="C188" s="5">
        <f>+C189+C190</f>
        <v>0</v>
      </c>
    </row>
    <row r="189" spans="1:3" ht="15" customHeight="1" x14ac:dyDescent="0.25">
      <c r="A189" s="45" t="s">
        <v>375</v>
      </c>
      <c r="B189" s="23" t="s">
        <v>376</v>
      </c>
      <c r="C189" s="8">
        <f>VLOOKUP(A189,[1]Ins_Aziende!$A$4:$C$440,3,FALSE)</f>
        <v>0</v>
      </c>
    </row>
    <row r="190" spans="1:3" ht="15" customHeight="1" x14ac:dyDescent="0.25">
      <c r="A190" s="45" t="s">
        <v>377</v>
      </c>
      <c r="B190" s="23" t="s">
        <v>378</v>
      </c>
      <c r="C190" s="8">
        <f>VLOOKUP(A190,[1]Ins_Aziende!$A$4:$C$440,3,FALSE)</f>
        <v>0</v>
      </c>
    </row>
    <row r="191" spans="1:3" ht="15" customHeight="1" x14ac:dyDescent="0.25">
      <c r="A191" s="10" t="s">
        <v>379</v>
      </c>
      <c r="B191" s="21" t="s">
        <v>380</v>
      </c>
      <c r="C191" s="5">
        <f>+C192+C193</f>
        <v>0</v>
      </c>
    </row>
    <row r="192" spans="1:3" ht="15" customHeight="1" x14ac:dyDescent="0.25">
      <c r="A192" s="44" t="s">
        <v>381</v>
      </c>
      <c r="B192" s="22" t="s">
        <v>382</v>
      </c>
      <c r="C192" s="7">
        <v>0</v>
      </c>
    </row>
    <row r="193" spans="1:3" ht="15" customHeight="1" x14ac:dyDescent="0.25">
      <c r="A193" s="45" t="s">
        <v>383</v>
      </c>
      <c r="B193" s="23" t="s">
        <v>384</v>
      </c>
      <c r="C193" s="8">
        <f>VLOOKUP(A193,[1]Ins_Aziende!$A$4:$C$440,3,FALSE)</f>
        <v>0</v>
      </c>
    </row>
    <row r="194" spans="1:3" ht="15" customHeight="1" x14ac:dyDescent="0.25">
      <c r="A194" s="10" t="s">
        <v>385</v>
      </c>
      <c r="B194" s="21" t="s">
        <v>386</v>
      </c>
      <c r="C194" s="5">
        <f>C195+C200+C203+C209+C212+C206</f>
        <v>0</v>
      </c>
    </row>
    <row r="195" spans="1:3" ht="15" customHeight="1" x14ac:dyDescent="0.25">
      <c r="A195" s="10" t="s">
        <v>387</v>
      </c>
      <c r="B195" s="21" t="s">
        <v>388</v>
      </c>
      <c r="C195" s="5">
        <f>+C196+C197+C198+C199</f>
        <v>0</v>
      </c>
    </row>
    <row r="196" spans="1:3" ht="15" customHeight="1" x14ac:dyDescent="0.25">
      <c r="A196" s="45" t="s">
        <v>389</v>
      </c>
      <c r="B196" s="23" t="s">
        <v>390</v>
      </c>
      <c r="C196" s="8">
        <f>VLOOKUP(A196,[1]Ins_Aziende!$A$4:$C$440,3,FALSE)</f>
        <v>0</v>
      </c>
    </row>
    <row r="197" spans="1:3" ht="15" customHeight="1" x14ac:dyDescent="0.25">
      <c r="A197" s="45" t="s">
        <v>391</v>
      </c>
      <c r="B197" s="23" t="s">
        <v>392</v>
      </c>
      <c r="C197" s="8">
        <f>VLOOKUP(A197,[1]Ins_Aziende!$A$4:$C$440,3,FALSE)</f>
        <v>0</v>
      </c>
    </row>
    <row r="198" spans="1:3" ht="15" customHeight="1" x14ac:dyDescent="0.25">
      <c r="A198" s="45" t="s">
        <v>393</v>
      </c>
      <c r="B198" s="23" t="s">
        <v>394</v>
      </c>
      <c r="C198" s="8">
        <f>VLOOKUP(A198,[1]Ins_Aziende!$A$4:$C$440,3,FALSE)</f>
        <v>0</v>
      </c>
    </row>
    <row r="199" spans="1:3" ht="15" customHeight="1" x14ac:dyDescent="0.25">
      <c r="A199" s="43" t="s">
        <v>395</v>
      </c>
      <c r="B199" s="20" t="s">
        <v>396</v>
      </c>
      <c r="C199" s="6">
        <f>VLOOKUP(A199,[1]Ins_Aziende!$A$4:$C$440,3,FALSE)</f>
        <v>0</v>
      </c>
    </row>
    <row r="200" spans="1:3" ht="15" customHeight="1" x14ac:dyDescent="0.25">
      <c r="A200" s="10" t="s">
        <v>397</v>
      </c>
      <c r="B200" s="21" t="s">
        <v>398</v>
      </c>
      <c r="C200" s="5">
        <f>C201+C202</f>
        <v>0</v>
      </c>
    </row>
    <row r="201" spans="1:3" ht="15" customHeight="1" x14ac:dyDescent="0.25">
      <c r="A201" s="45" t="s">
        <v>399</v>
      </c>
      <c r="B201" s="23" t="s">
        <v>400</v>
      </c>
      <c r="C201" s="8">
        <f>VLOOKUP(A201,[1]Ins_Aziende!$A$4:$C$440,3,FALSE)</f>
        <v>0</v>
      </c>
    </row>
    <row r="202" spans="1:3" ht="15" customHeight="1" x14ac:dyDescent="0.25">
      <c r="A202" s="45" t="s">
        <v>401</v>
      </c>
      <c r="B202" s="23" t="s">
        <v>402</v>
      </c>
      <c r="C202" s="8">
        <f>VLOOKUP(A202,[1]Ins_Aziende!$A$4:$C$440,3,FALSE)</f>
        <v>0</v>
      </c>
    </row>
    <row r="203" spans="1:3" ht="15" customHeight="1" x14ac:dyDescent="0.25">
      <c r="A203" s="10" t="s">
        <v>403</v>
      </c>
      <c r="B203" s="21" t="s">
        <v>404</v>
      </c>
      <c r="C203" s="5">
        <f>+C204+C205</f>
        <v>0</v>
      </c>
    </row>
    <row r="204" spans="1:3" ht="15" customHeight="1" x14ac:dyDescent="0.25">
      <c r="A204" s="45" t="s">
        <v>405</v>
      </c>
      <c r="B204" s="23" t="s">
        <v>406</v>
      </c>
      <c r="C204" s="8">
        <f>VLOOKUP(A204,[1]Ins_Aziende!$A$4:$C$440,3,FALSE)</f>
        <v>0</v>
      </c>
    </row>
    <row r="205" spans="1:3" ht="15" customHeight="1" x14ac:dyDescent="0.25">
      <c r="A205" s="45" t="s">
        <v>407</v>
      </c>
      <c r="B205" s="23" t="s">
        <v>408</v>
      </c>
      <c r="C205" s="8">
        <f>VLOOKUP(A205,[1]Ins_Aziende!$A$4:$C$440,3,FALSE)</f>
        <v>0</v>
      </c>
    </row>
    <row r="206" spans="1:3" ht="15" customHeight="1" x14ac:dyDescent="0.25">
      <c r="A206" s="44" t="s">
        <v>409</v>
      </c>
      <c r="B206" s="27" t="s">
        <v>410</v>
      </c>
      <c r="C206" s="7">
        <v>0</v>
      </c>
    </row>
    <row r="207" spans="1:3" ht="15" customHeight="1" x14ac:dyDescent="0.25">
      <c r="A207" s="44" t="s">
        <v>411</v>
      </c>
      <c r="B207" s="27" t="s">
        <v>412</v>
      </c>
      <c r="C207" s="7">
        <v>0</v>
      </c>
    </row>
    <row r="208" spans="1:3" ht="15" customHeight="1" x14ac:dyDescent="0.25">
      <c r="A208" s="44" t="s">
        <v>413</v>
      </c>
      <c r="B208" s="27" t="s">
        <v>414</v>
      </c>
      <c r="C208" s="7">
        <v>0</v>
      </c>
    </row>
    <row r="209" spans="1:3" ht="15" customHeight="1" x14ac:dyDescent="0.25">
      <c r="A209" s="44" t="s">
        <v>415</v>
      </c>
      <c r="B209" s="22" t="s">
        <v>416</v>
      </c>
      <c r="C209" s="7">
        <v>0</v>
      </c>
    </row>
    <row r="210" spans="1:3" ht="15" customHeight="1" x14ac:dyDescent="0.25">
      <c r="A210" s="44" t="s">
        <v>417</v>
      </c>
      <c r="B210" s="22" t="s">
        <v>418</v>
      </c>
      <c r="C210" s="7">
        <v>0</v>
      </c>
    </row>
    <row r="211" spans="1:3" ht="15" customHeight="1" x14ac:dyDescent="0.25">
      <c r="A211" s="44" t="s">
        <v>419</v>
      </c>
      <c r="B211" s="22" t="s">
        <v>420</v>
      </c>
      <c r="C211" s="7">
        <v>0</v>
      </c>
    </row>
    <row r="212" spans="1:3" ht="15" customHeight="1" x14ac:dyDescent="0.25">
      <c r="A212" s="10" t="s">
        <v>421</v>
      </c>
      <c r="B212" s="21" t="s">
        <v>422</v>
      </c>
      <c r="C212" s="5">
        <f>+C213+C214</f>
        <v>0</v>
      </c>
    </row>
    <row r="213" spans="1:3" ht="15" customHeight="1" x14ac:dyDescent="0.25">
      <c r="A213" s="45" t="s">
        <v>423</v>
      </c>
      <c r="B213" s="23" t="s">
        <v>424</v>
      </c>
      <c r="C213" s="8">
        <f>VLOOKUP(A213,[1]Ins_Aziende!$A$4:$C$440,3,FALSE)</f>
        <v>0</v>
      </c>
    </row>
    <row r="214" spans="1:3" ht="15" customHeight="1" x14ac:dyDescent="0.25">
      <c r="A214" s="45" t="s">
        <v>425</v>
      </c>
      <c r="B214" s="23" t="s">
        <v>426</v>
      </c>
      <c r="C214" s="8">
        <f>VLOOKUP(A214,[1]Ins_Aziende!$A$4:$C$440,3,FALSE)</f>
        <v>0</v>
      </c>
    </row>
    <row r="215" spans="1:3" ht="15" customHeight="1" x14ac:dyDescent="0.25">
      <c r="A215" s="43" t="s">
        <v>427</v>
      </c>
      <c r="B215" s="20" t="s">
        <v>428</v>
      </c>
      <c r="C215" s="6">
        <f>IF([1]Info!$B$2="500",VLOOKUP(A215,[1]Ins_Aziende!$A$4:$C$440,3,FALSE),0)</f>
        <v>0</v>
      </c>
    </row>
    <row r="216" spans="1:3" ht="15" customHeight="1" x14ac:dyDescent="0.25">
      <c r="A216" s="48" t="s">
        <v>429</v>
      </c>
      <c r="B216" s="28" t="s">
        <v>430</v>
      </c>
      <c r="C216" s="5">
        <f>+C217+C218</f>
        <v>0</v>
      </c>
    </row>
    <row r="217" spans="1:3" ht="15" customHeight="1" x14ac:dyDescent="0.25">
      <c r="A217" s="43" t="s">
        <v>431</v>
      </c>
      <c r="B217" s="20" t="s">
        <v>432</v>
      </c>
      <c r="C217" s="6">
        <f>IF([1]Info!$B$2="500",VLOOKUP(A217,[1]Ins_Aziende!$A$4:$C$440,3,FALSE),0)</f>
        <v>0</v>
      </c>
    </row>
    <row r="218" spans="1:3" ht="15" customHeight="1" x14ac:dyDescent="0.25">
      <c r="A218" s="44" t="s">
        <v>433</v>
      </c>
      <c r="B218" s="22" t="s">
        <v>434</v>
      </c>
      <c r="C218" s="7">
        <v>0</v>
      </c>
    </row>
    <row r="219" spans="1:3" ht="15" customHeight="1" x14ac:dyDescent="0.25">
      <c r="A219" s="43" t="s">
        <v>435</v>
      </c>
      <c r="B219" s="20" t="s">
        <v>436</v>
      </c>
      <c r="C219" s="6">
        <f>VLOOKUP(A219,[1]Ins_Aziende!$A$4:$C$440,3,FALSE)</f>
        <v>3230505.65</v>
      </c>
    </row>
    <row r="220" spans="1:3" ht="15" customHeight="1" x14ac:dyDescent="0.25">
      <c r="A220" s="10" t="s">
        <v>437</v>
      </c>
      <c r="B220" s="21" t="s">
        <v>438</v>
      </c>
      <c r="C220" s="5">
        <f>C221+C225+C227+C226+C228</f>
        <v>0</v>
      </c>
    </row>
    <row r="221" spans="1:3" ht="15" customHeight="1" x14ac:dyDescent="0.25">
      <c r="A221" s="10" t="s">
        <v>439</v>
      </c>
      <c r="B221" s="21" t="s">
        <v>440</v>
      </c>
      <c r="C221" s="5">
        <f>C222+C223+C224</f>
        <v>0</v>
      </c>
    </row>
    <row r="222" spans="1:3" ht="15" customHeight="1" x14ac:dyDescent="0.25">
      <c r="A222" s="43" t="s">
        <v>441</v>
      </c>
      <c r="B222" s="20" t="s">
        <v>442</v>
      </c>
      <c r="C222" s="6">
        <f>IF([1]Info!$B$2="500",VLOOKUP(A222,[1]Ins_Aziende!$A$4:$C$440,3,FALSE),0)</f>
        <v>0</v>
      </c>
    </row>
    <row r="223" spans="1:3" ht="15" customHeight="1" x14ac:dyDescent="0.25">
      <c r="A223" s="44" t="s">
        <v>443</v>
      </c>
      <c r="B223" s="22" t="s">
        <v>444</v>
      </c>
      <c r="C223" s="7">
        <v>0</v>
      </c>
    </row>
    <row r="224" spans="1:3" ht="15" customHeight="1" x14ac:dyDescent="0.25">
      <c r="A224" s="43" t="s">
        <v>445</v>
      </c>
      <c r="B224" s="20" t="s">
        <v>446</v>
      </c>
      <c r="C224" s="6">
        <f>VLOOKUP(A224,[1]Ins_Aziende!$A$4:$C$440,3,FALSE)</f>
        <v>0</v>
      </c>
    </row>
    <row r="225" spans="1:3" ht="15" customHeight="1" x14ac:dyDescent="0.25">
      <c r="A225" s="44" t="s">
        <v>447</v>
      </c>
      <c r="B225" s="22" t="s">
        <v>448</v>
      </c>
      <c r="C225" s="9">
        <v>0</v>
      </c>
    </row>
    <row r="226" spans="1:3" ht="15" customHeight="1" x14ac:dyDescent="0.25">
      <c r="A226" s="44" t="s">
        <v>449</v>
      </c>
      <c r="B226" s="27" t="s">
        <v>450</v>
      </c>
      <c r="C226" s="7">
        <v>0</v>
      </c>
    </row>
    <row r="227" spans="1:3" ht="15" customHeight="1" x14ac:dyDescent="0.25">
      <c r="A227" s="43" t="s">
        <v>451</v>
      </c>
      <c r="B227" s="20" t="s">
        <v>452</v>
      </c>
      <c r="C227" s="6">
        <f>VLOOKUP(A227,[1]Ins_Aziende!$A$4:$C$440,3,FALSE)</f>
        <v>0</v>
      </c>
    </row>
    <row r="228" spans="1:3" ht="15" customHeight="1" x14ac:dyDescent="0.25">
      <c r="A228" s="43" t="s">
        <v>453</v>
      </c>
      <c r="B228" s="29" t="s">
        <v>454</v>
      </c>
      <c r="C228" s="6">
        <f>VLOOKUP(A228,[1]Ins_Aziende!$A$4:$C$440,3,FALSE)</f>
        <v>0</v>
      </c>
    </row>
    <row r="229" spans="1:3" ht="15" customHeight="1" x14ac:dyDescent="0.25">
      <c r="A229" s="10" t="s">
        <v>455</v>
      </c>
      <c r="B229" s="21" t="s">
        <v>456</v>
      </c>
      <c r="C229" s="5">
        <f>C230+C231+C232</f>
        <v>0</v>
      </c>
    </row>
    <row r="230" spans="1:3" ht="15" customHeight="1" x14ac:dyDescent="0.25">
      <c r="A230" s="43" t="s">
        <v>457</v>
      </c>
      <c r="B230" s="20" t="s">
        <v>458</v>
      </c>
      <c r="C230" s="6">
        <f>VLOOKUP(A230,[1]Ins_Aziende!$A$4:$C$440,3,FALSE)</f>
        <v>0</v>
      </c>
    </row>
    <row r="231" spans="1:3" ht="15" customHeight="1" x14ac:dyDescent="0.25">
      <c r="A231" s="43" t="s">
        <v>459</v>
      </c>
      <c r="B231" s="20" t="s">
        <v>460</v>
      </c>
      <c r="C231" s="6">
        <f>VLOOKUP(A231,[1]Ins_Aziende!$A$4:$C$440,3,FALSE)</f>
        <v>0</v>
      </c>
    </row>
    <row r="232" spans="1:3" ht="15" customHeight="1" x14ac:dyDescent="0.25">
      <c r="A232" s="43" t="s">
        <v>461</v>
      </c>
      <c r="B232" s="20" t="s">
        <v>462</v>
      </c>
      <c r="C232" s="6">
        <f>VLOOKUP(A232,[1]Ins_Aziende!$A$4:$C$440,3,FALSE)</f>
        <v>0</v>
      </c>
    </row>
    <row r="233" spans="1:3" ht="15" customHeight="1" x14ac:dyDescent="0.25">
      <c r="A233" s="43" t="s">
        <v>463</v>
      </c>
      <c r="B233" s="20" t="s">
        <v>464</v>
      </c>
      <c r="C233" s="6">
        <f>VLOOKUP(A233,[1]Ins_Aziende!$A$4:$C$440,3,FALSE)</f>
        <v>14.35</v>
      </c>
    </row>
    <row r="234" spans="1:3" ht="15" customHeight="1" x14ac:dyDescent="0.25">
      <c r="A234" s="10" t="s">
        <v>465</v>
      </c>
      <c r="B234" s="21" t="s">
        <v>466</v>
      </c>
      <c r="C234" s="5">
        <f>C235+C238+C239+C240+C241+C246</f>
        <v>3848503.5700000003</v>
      </c>
    </row>
    <row r="235" spans="1:3" ht="15" customHeight="1" x14ac:dyDescent="0.25">
      <c r="A235" s="10" t="s">
        <v>467</v>
      </c>
      <c r="B235" s="21" t="s">
        <v>468</v>
      </c>
      <c r="C235" s="5">
        <f>C236-C237</f>
        <v>507843.74</v>
      </c>
    </row>
    <row r="236" spans="1:3" ht="15" customHeight="1" x14ac:dyDescent="0.25">
      <c r="A236" s="43" t="s">
        <v>469</v>
      </c>
      <c r="B236" s="20" t="s">
        <v>470</v>
      </c>
      <c r="C236" s="6">
        <f>VLOOKUP(A236,[1]Ins_Aziende!$A$4:$C$440,3,FALSE)</f>
        <v>507843.74</v>
      </c>
    </row>
    <row r="237" spans="1:3" ht="15" customHeight="1" x14ac:dyDescent="0.25">
      <c r="A237" s="43" t="s">
        <v>471</v>
      </c>
      <c r="B237" s="20" t="s">
        <v>472</v>
      </c>
      <c r="C237" s="6">
        <f>VLOOKUP(A237,[1]Ins_Aziende!$A$4:$C$440,3,FALSE)</f>
        <v>0</v>
      </c>
    </row>
    <row r="238" spans="1:3" ht="15" customHeight="1" x14ac:dyDescent="0.25">
      <c r="A238" s="43" t="s">
        <v>473</v>
      </c>
      <c r="B238" s="20" t="s">
        <v>474</v>
      </c>
      <c r="C238" s="6">
        <f>VLOOKUP(A238,[1]Ins_Aziende!$A$4:$C$440,3,FALSE)</f>
        <v>0</v>
      </c>
    </row>
    <row r="239" spans="1:3" ht="15" customHeight="1" x14ac:dyDescent="0.25">
      <c r="A239" s="49" t="s">
        <v>475</v>
      </c>
      <c r="B239" s="30" t="s">
        <v>476</v>
      </c>
      <c r="C239" s="6">
        <f>VLOOKUP(A239,[1]Ins_Aziende!$A$4:$C$440,3,FALSE)</f>
        <v>1618632.03</v>
      </c>
    </row>
    <row r="240" spans="1:3" ht="15" customHeight="1" x14ac:dyDescent="0.25">
      <c r="A240" s="43" t="s">
        <v>477</v>
      </c>
      <c r="B240" s="20" t="s">
        <v>478</v>
      </c>
      <c r="C240" s="6">
        <f>VLOOKUP(A240,[1]Ins_Aziende!$A$4:$C$440,3,FALSE)</f>
        <v>0</v>
      </c>
    </row>
    <row r="241" spans="1:3" ht="15" customHeight="1" x14ac:dyDescent="0.25">
      <c r="A241" s="10" t="s">
        <v>479</v>
      </c>
      <c r="B241" s="21" t="s">
        <v>480</v>
      </c>
      <c r="C241" s="5">
        <f>+C242+C245</f>
        <v>1722027.8</v>
      </c>
    </row>
    <row r="242" spans="1:3" ht="15" customHeight="1" x14ac:dyDescent="0.25">
      <c r="A242" s="10" t="s">
        <v>481</v>
      </c>
      <c r="B242" s="21" t="s">
        <v>482</v>
      </c>
      <c r="C242" s="5">
        <f>+C243-C244</f>
        <v>1722027.8</v>
      </c>
    </row>
    <row r="243" spans="1:3" ht="15" customHeight="1" x14ac:dyDescent="0.25">
      <c r="A243" s="43" t="s">
        <v>483</v>
      </c>
      <c r="B243" s="20" t="s">
        <v>484</v>
      </c>
      <c r="C243" s="6">
        <f>VLOOKUP(A243,[1]Ins_Aziende!$A$4:$C$440,3,FALSE)</f>
        <v>1722027.8</v>
      </c>
    </row>
    <row r="244" spans="1:3" ht="15" customHeight="1" x14ac:dyDescent="0.25">
      <c r="A244" s="43" t="s">
        <v>485</v>
      </c>
      <c r="B244" s="20" t="s">
        <v>486</v>
      </c>
      <c r="C244" s="6">
        <f>VLOOKUP(A244,[1]Ins_Aziende!$A$4:$C$440,3,FALSE)</f>
        <v>0</v>
      </c>
    </row>
    <row r="245" spans="1:3" ht="15" customHeight="1" x14ac:dyDescent="0.25">
      <c r="A245" s="43" t="s">
        <v>487</v>
      </c>
      <c r="B245" s="20" t="s">
        <v>488</v>
      </c>
      <c r="C245" s="6">
        <f>VLOOKUP(A245,[1]Ins_Aziende!$A$4:$C$440,3,FALSE)</f>
        <v>0</v>
      </c>
    </row>
    <row r="246" spans="1:3" ht="15" customHeight="1" x14ac:dyDescent="0.25">
      <c r="A246" s="10" t="s">
        <v>489</v>
      </c>
      <c r="B246" s="21" t="s">
        <v>490</v>
      </c>
      <c r="C246" s="5">
        <f>+C247+C248</f>
        <v>0</v>
      </c>
    </row>
    <row r="247" spans="1:3" ht="15" customHeight="1" x14ac:dyDescent="0.25">
      <c r="A247" s="43" t="s">
        <v>491</v>
      </c>
      <c r="B247" s="20" t="s">
        <v>492</v>
      </c>
      <c r="C247" s="6">
        <f>VLOOKUP(A247,[1]Ins_Aziende!$A$4:$C$440,3,FALSE)</f>
        <v>0</v>
      </c>
    </row>
    <row r="248" spans="1:3" ht="15" customHeight="1" x14ac:dyDescent="0.25">
      <c r="A248" s="43" t="s">
        <v>493</v>
      </c>
      <c r="B248" s="20" t="s">
        <v>494</v>
      </c>
      <c r="C248" s="6">
        <f>VLOOKUP(A248,[1]Ins_Aziende!$A$4:$C$440,3,FALSE)</f>
        <v>0</v>
      </c>
    </row>
    <row r="249" spans="1:3" ht="15" customHeight="1" x14ac:dyDescent="0.25">
      <c r="A249" s="10" t="s">
        <v>495</v>
      </c>
      <c r="B249" s="21" t="s">
        <v>496</v>
      </c>
      <c r="C249" s="5">
        <f>C250+C251</f>
        <v>0</v>
      </c>
    </row>
    <row r="250" spans="1:3" ht="15" customHeight="1" x14ac:dyDescent="0.25">
      <c r="A250" s="43" t="s">
        <v>497</v>
      </c>
      <c r="B250" s="20" t="s">
        <v>498</v>
      </c>
      <c r="C250" s="6">
        <f>VLOOKUP(A250,[1]Ins_Aziende!$A$4:$C$440,3,FALSE)</f>
        <v>0</v>
      </c>
    </row>
    <row r="251" spans="1:3" ht="15" customHeight="1" x14ac:dyDescent="0.25">
      <c r="A251" s="43" t="s">
        <v>499</v>
      </c>
      <c r="B251" s="20" t="s">
        <v>500</v>
      </c>
      <c r="C251" s="6">
        <f>VLOOKUP(A251,[1]Ins_Aziende!$A$4:$C$440,3,FALSE)</f>
        <v>0</v>
      </c>
    </row>
    <row r="252" spans="1:3" ht="15" customHeight="1" x14ac:dyDescent="0.25">
      <c r="A252" s="10" t="s">
        <v>501</v>
      </c>
      <c r="B252" s="21" t="s">
        <v>502</v>
      </c>
      <c r="C252" s="5">
        <f>C253+C254+C255+C256</f>
        <v>3360547.46</v>
      </c>
    </row>
    <row r="253" spans="1:3" ht="15" customHeight="1" x14ac:dyDescent="0.25">
      <c r="A253" s="43" t="s">
        <v>503</v>
      </c>
      <c r="B253" s="20" t="s">
        <v>504</v>
      </c>
      <c r="C253" s="6">
        <f>VLOOKUP(A253,[1]Ins_Aziende!$A$4:$C$440,3,FALSE)</f>
        <v>0</v>
      </c>
    </row>
    <row r="254" spans="1:3" ht="15" customHeight="1" x14ac:dyDescent="0.25">
      <c r="A254" s="43" t="s">
        <v>505</v>
      </c>
      <c r="B254" s="20" t="s">
        <v>506</v>
      </c>
      <c r="C254" s="6">
        <f>VLOOKUP(A254,[1]Ins_Aziende!$A$4:$C$440,3,FALSE)</f>
        <v>3360021.13</v>
      </c>
    </row>
    <row r="255" spans="1:3" ht="15" customHeight="1" x14ac:dyDescent="0.25">
      <c r="A255" s="43" t="s">
        <v>507</v>
      </c>
      <c r="B255" s="20" t="s">
        <v>508</v>
      </c>
      <c r="C255" s="6">
        <f>IF([1]Info!$B$2="400",VLOOKUP(A255,[1]Ins_Aziende!$A$4:$C$440,3,FALSE),0)</f>
        <v>0</v>
      </c>
    </row>
    <row r="256" spans="1:3" ht="15" customHeight="1" x14ac:dyDescent="0.25">
      <c r="A256" s="43" t="s">
        <v>509</v>
      </c>
      <c r="B256" s="20" t="s">
        <v>510</v>
      </c>
      <c r="C256" s="6">
        <f>VLOOKUP(A256,[1]Ins_Aziende!$A$4:$C$440,3,FALSE)</f>
        <v>526.33000000000004</v>
      </c>
    </row>
    <row r="257" spans="1:3" ht="15" customHeight="1" x14ac:dyDescent="0.25">
      <c r="A257" s="10" t="s">
        <v>511</v>
      </c>
      <c r="B257" s="21" t="s">
        <v>512</v>
      </c>
      <c r="C257" s="5">
        <f>C258+C261</f>
        <v>0</v>
      </c>
    </row>
    <row r="258" spans="1:3" ht="15" customHeight="1" x14ac:dyDescent="0.25">
      <c r="A258" s="10" t="s">
        <v>513</v>
      </c>
      <c r="B258" s="21" t="s">
        <v>514</v>
      </c>
      <c r="C258" s="5">
        <f>C259+C260</f>
        <v>0</v>
      </c>
    </row>
    <row r="259" spans="1:3" ht="15" customHeight="1" x14ac:dyDescent="0.25">
      <c r="A259" s="43" t="s">
        <v>515</v>
      </c>
      <c r="B259" s="20" t="s">
        <v>516</v>
      </c>
      <c r="C259" s="6">
        <f>VLOOKUP(A259,[1]Ins_Aziende!$A$4:$C$440,3,FALSE)</f>
        <v>0</v>
      </c>
    </row>
    <row r="260" spans="1:3" ht="15" customHeight="1" x14ac:dyDescent="0.25">
      <c r="A260" s="44" t="s">
        <v>517</v>
      </c>
      <c r="B260" s="22" t="s">
        <v>518</v>
      </c>
      <c r="C260" s="7">
        <v>0</v>
      </c>
    </row>
    <row r="261" spans="1:3" ht="15" customHeight="1" x14ac:dyDescent="0.25">
      <c r="A261" s="10" t="s">
        <v>519</v>
      </c>
      <c r="B261" s="21" t="s">
        <v>520</v>
      </c>
      <c r="C261" s="5">
        <f>C262+C263</f>
        <v>0</v>
      </c>
    </row>
    <row r="262" spans="1:3" ht="15" customHeight="1" x14ac:dyDescent="0.25">
      <c r="A262" s="43" t="s">
        <v>521</v>
      </c>
      <c r="B262" s="20" t="s">
        <v>522</v>
      </c>
      <c r="C262" s="6">
        <f>VLOOKUP(A262,[1]Ins_Aziende!$A$4:$C$440,3,FALSE)</f>
        <v>0</v>
      </c>
    </row>
    <row r="263" spans="1:3" ht="15" customHeight="1" x14ac:dyDescent="0.25">
      <c r="A263" s="44" t="s">
        <v>523</v>
      </c>
      <c r="B263" s="22" t="s">
        <v>524</v>
      </c>
      <c r="C263" s="7">
        <v>0</v>
      </c>
    </row>
    <row r="264" spans="1:3" ht="15" customHeight="1" x14ac:dyDescent="0.25">
      <c r="A264" s="10" t="s">
        <v>525</v>
      </c>
      <c r="B264" s="21" t="s">
        <v>526</v>
      </c>
      <c r="C264" s="5">
        <f>C265+C266+C267+C268+C269</f>
        <v>0</v>
      </c>
    </row>
    <row r="265" spans="1:3" ht="15" customHeight="1" x14ac:dyDescent="0.25">
      <c r="A265" s="43" t="s">
        <v>527</v>
      </c>
      <c r="B265" s="20" t="s">
        <v>528</v>
      </c>
      <c r="C265" s="6">
        <f>VLOOKUP(A265,[1]Ins_Aziende!$A$4:$C$440,3,FALSE)</f>
        <v>0</v>
      </c>
    </row>
    <row r="266" spans="1:3" ht="15" customHeight="1" x14ac:dyDescent="0.25">
      <c r="A266" s="43" t="s">
        <v>529</v>
      </c>
      <c r="B266" s="20" t="s">
        <v>530</v>
      </c>
      <c r="C266" s="6">
        <f>VLOOKUP(A266,[1]Ins_Aziende!$A$4:$C$440,3,FALSE)</f>
        <v>0</v>
      </c>
    </row>
    <row r="267" spans="1:3" ht="15" customHeight="1" x14ac:dyDescent="0.25">
      <c r="A267" s="43" t="s">
        <v>531</v>
      </c>
      <c r="B267" s="20" t="s">
        <v>532</v>
      </c>
      <c r="C267" s="6">
        <f>VLOOKUP(A267,[1]Ins_Aziende!$A$4:$C$440,3,FALSE)</f>
        <v>0</v>
      </c>
    </row>
    <row r="268" spans="1:3" ht="15" customHeight="1" x14ac:dyDescent="0.25">
      <c r="A268" s="43" t="s">
        <v>533</v>
      </c>
      <c r="B268" s="20" t="s">
        <v>534</v>
      </c>
      <c r="C268" s="6">
        <f>VLOOKUP(A268,[1]Ins_Aziende!$A$4:$C$440,3,FALSE)</f>
        <v>0</v>
      </c>
    </row>
    <row r="269" spans="1:3" ht="15" customHeight="1" x14ac:dyDescent="0.25">
      <c r="A269" s="43" t="s">
        <v>535</v>
      </c>
      <c r="B269" s="20" t="s">
        <v>536</v>
      </c>
      <c r="C269" s="6">
        <f>VLOOKUP(A269,[1]Ins_Aziende!$A$4:$C$440,3,FALSE)</f>
        <v>0</v>
      </c>
    </row>
    <row r="270" spans="1:3" ht="15" customHeight="1" x14ac:dyDescent="0.25">
      <c r="A270" s="10" t="s">
        <v>537</v>
      </c>
      <c r="B270" s="21" t="s">
        <v>538</v>
      </c>
      <c r="C270" s="5">
        <f>C271+C310+C347+C351+C424</f>
        <v>13881462.609999999</v>
      </c>
    </row>
    <row r="271" spans="1:3" ht="15" customHeight="1" x14ac:dyDescent="0.25">
      <c r="A271" s="10" t="s">
        <v>539</v>
      </c>
      <c r="B271" s="21" t="s">
        <v>540</v>
      </c>
      <c r="C271" s="5">
        <f>C272+C273+C297+C298+C304+C308+C309</f>
        <v>1439236.76</v>
      </c>
    </row>
    <row r="272" spans="1:3" ht="15" customHeight="1" x14ac:dyDescent="0.25">
      <c r="A272" s="43" t="s">
        <v>541</v>
      </c>
      <c r="B272" s="20" t="s">
        <v>542</v>
      </c>
      <c r="C272" s="6">
        <f>VLOOKUP(A272,[1]Ins_Aziende!$A$4:$C$440,3,FALSE)</f>
        <v>1022456.47</v>
      </c>
    </row>
    <row r="273" spans="1:3" ht="15" customHeight="1" x14ac:dyDescent="0.25">
      <c r="A273" s="10" t="s">
        <v>543</v>
      </c>
      <c r="B273" s="21" t="s">
        <v>544</v>
      </c>
      <c r="C273" s="5">
        <f>C274+C275+C285+C290+C291</f>
        <v>135039.88</v>
      </c>
    </row>
    <row r="274" spans="1:3" ht="15" customHeight="1" x14ac:dyDescent="0.25">
      <c r="A274" s="43" t="s">
        <v>545</v>
      </c>
      <c r="B274" s="20" t="s">
        <v>546</v>
      </c>
      <c r="C274" s="6">
        <f>VLOOKUP(A274,[1]Ins_Aziende!$A$4:$C$440,3,FALSE)</f>
        <v>0</v>
      </c>
    </row>
    <row r="275" spans="1:3" ht="15" customHeight="1" x14ac:dyDescent="0.25">
      <c r="A275" s="10" t="s">
        <v>547</v>
      </c>
      <c r="B275" s="21" t="s">
        <v>548</v>
      </c>
      <c r="C275" s="5">
        <f>C276+C279+C282</f>
        <v>0</v>
      </c>
    </row>
    <row r="276" spans="1:3" ht="15" customHeight="1" x14ac:dyDescent="0.25">
      <c r="A276" s="10" t="s">
        <v>549</v>
      </c>
      <c r="B276" s="21" t="s">
        <v>550</v>
      </c>
      <c r="C276" s="5">
        <f>C277+C278</f>
        <v>0</v>
      </c>
    </row>
    <row r="277" spans="1:3" ht="15" customHeight="1" x14ac:dyDescent="0.25">
      <c r="A277" s="43" t="s">
        <v>551</v>
      </c>
      <c r="B277" s="20" t="s">
        <v>552</v>
      </c>
      <c r="C277" s="6">
        <f>VLOOKUP(A277,[1]Ins_Aziende!$A$4:$C$440,3,FALSE)</f>
        <v>0</v>
      </c>
    </row>
    <row r="278" spans="1:3" ht="15" customHeight="1" x14ac:dyDescent="0.25">
      <c r="A278" s="43" t="s">
        <v>553</v>
      </c>
      <c r="B278" s="20" t="s">
        <v>554</v>
      </c>
      <c r="C278" s="6">
        <f>VLOOKUP(A278,[1]Ins_Aziende!$A$4:$C$440,3,FALSE)</f>
        <v>0</v>
      </c>
    </row>
    <row r="279" spans="1:3" ht="15" customHeight="1" x14ac:dyDescent="0.25">
      <c r="A279" s="10" t="s">
        <v>555</v>
      </c>
      <c r="B279" s="21" t="s">
        <v>556</v>
      </c>
      <c r="C279" s="5">
        <f>C280+C281</f>
        <v>0</v>
      </c>
    </row>
    <row r="280" spans="1:3" ht="15" customHeight="1" x14ac:dyDescent="0.25">
      <c r="A280" s="43" t="s">
        <v>557</v>
      </c>
      <c r="B280" s="20" t="s">
        <v>558</v>
      </c>
      <c r="C280" s="6">
        <f>VLOOKUP(A280,[1]Ins_Aziende!$A$4:$C$440,3,FALSE)</f>
        <v>0</v>
      </c>
    </row>
    <row r="281" spans="1:3" ht="15" customHeight="1" x14ac:dyDescent="0.25">
      <c r="A281" s="43" t="s">
        <v>559</v>
      </c>
      <c r="B281" s="20" t="s">
        <v>560</v>
      </c>
      <c r="C281" s="6">
        <f>VLOOKUP(A281,[1]Ins_Aziende!$A$4:$C$440,3,FALSE)</f>
        <v>0</v>
      </c>
    </row>
    <row r="282" spans="1:3" ht="15" customHeight="1" x14ac:dyDescent="0.25">
      <c r="A282" s="10" t="s">
        <v>561</v>
      </c>
      <c r="B282" s="21" t="s">
        <v>562</v>
      </c>
      <c r="C282" s="5">
        <f>C283+C284</f>
        <v>0</v>
      </c>
    </row>
    <row r="283" spans="1:3" ht="15" customHeight="1" x14ac:dyDescent="0.25">
      <c r="A283" s="43" t="s">
        <v>563</v>
      </c>
      <c r="B283" s="20" t="s">
        <v>564</v>
      </c>
      <c r="C283" s="6">
        <f>VLOOKUP(A283,[1]Ins_Aziende!$A$4:$C$440,3,FALSE)</f>
        <v>0</v>
      </c>
    </row>
    <row r="284" spans="1:3" ht="15" customHeight="1" x14ac:dyDescent="0.25">
      <c r="A284" s="43" t="s">
        <v>565</v>
      </c>
      <c r="B284" s="20" t="s">
        <v>566</v>
      </c>
      <c r="C284" s="6">
        <f>VLOOKUP(A284,[1]Ins_Aziende!$A$4:$C$440,3,FALSE)</f>
        <v>0</v>
      </c>
    </row>
    <row r="285" spans="1:3" ht="15" customHeight="1" x14ac:dyDescent="0.25">
      <c r="A285" s="10" t="s">
        <v>567</v>
      </c>
      <c r="B285" s="21" t="s">
        <v>568</v>
      </c>
      <c r="C285" s="5">
        <f>C286+C287+C288+C289</f>
        <v>135039.88</v>
      </c>
    </row>
    <row r="286" spans="1:3" ht="15" customHeight="1" x14ac:dyDescent="0.25">
      <c r="A286" s="43" t="s">
        <v>569</v>
      </c>
      <c r="B286" s="20" t="s">
        <v>570</v>
      </c>
      <c r="C286" s="6">
        <f>VLOOKUP(A286,[1]Ins_Aziende!$A$4:$C$440,3,FALSE)</f>
        <v>0</v>
      </c>
    </row>
    <row r="287" spans="1:3" ht="15" customHeight="1" x14ac:dyDescent="0.25">
      <c r="A287" s="43" t="s">
        <v>571</v>
      </c>
      <c r="B287" s="20" t="s">
        <v>572</v>
      </c>
      <c r="C287" s="6">
        <f>VLOOKUP(A287,[1]Ins_Aziende!$A$4:$C$440,3,FALSE)</f>
        <v>0</v>
      </c>
    </row>
    <row r="288" spans="1:3" ht="15" customHeight="1" x14ac:dyDescent="0.25">
      <c r="A288" s="43" t="s">
        <v>573</v>
      </c>
      <c r="B288" s="20" t="s">
        <v>574</v>
      </c>
      <c r="C288" s="6">
        <f>VLOOKUP(A288,[1]Ins_Aziende!$A$4:$C$440,3,FALSE)</f>
        <v>0</v>
      </c>
    </row>
    <row r="289" spans="1:3" ht="15" customHeight="1" x14ac:dyDescent="0.25">
      <c r="A289" s="43" t="s">
        <v>575</v>
      </c>
      <c r="B289" s="20" t="s">
        <v>576</v>
      </c>
      <c r="C289" s="6">
        <f>VLOOKUP(A289,[1]Ins_Aziende!$A$4:$C$440,3,FALSE)</f>
        <v>135039.88</v>
      </c>
    </row>
    <row r="290" spans="1:3" ht="15" customHeight="1" x14ac:dyDescent="0.25">
      <c r="A290" s="50" t="s">
        <v>577</v>
      </c>
      <c r="B290" s="31" t="s">
        <v>578</v>
      </c>
      <c r="C290" s="6">
        <f>VLOOKUP(A290,[1]Ins_Aziende!$A$4:$C$440,3,FALSE)</f>
        <v>0</v>
      </c>
    </row>
    <row r="291" spans="1:3" ht="15" customHeight="1" x14ac:dyDescent="0.25">
      <c r="A291" s="10" t="s">
        <v>579</v>
      </c>
      <c r="B291" s="21" t="s">
        <v>580</v>
      </c>
      <c r="C291" s="5">
        <f>C292+C293+C294+C295+C296</f>
        <v>0</v>
      </c>
    </row>
    <row r="292" spans="1:3" ht="15" customHeight="1" x14ac:dyDescent="0.25">
      <c r="A292" s="43" t="s">
        <v>581</v>
      </c>
      <c r="B292" s="20" t="s">
        <v>582</v>
      </c>
      <c r="C292" s="6">
        <f>VLOOKUP(A292,[1]Ins_Aziende!$A$4:$C$440,3,FALSE)</f>
        <v>0</v>
      </c>
    </row>
    <row r="293" spans="1:3" ht="15" customHeight="1" x14ac:dyDescent="0.25">
      <c r="A293" s="43" t="s">
        <v>583</v>
      </c>
      <c r="B293" s="20" t="s">
        <v>584</v>
      </c>
      <c r="C293" s="6">
        <f>VLOOKUP(A293,[1]Ins_Aziende!$A$4:$C$440,3,FALSE)</f>
        <v>0</v>
      </c>
    </row>
    <row r="294" spans="1:3" ht="15" customHeight="1" x14ac:dyDescent="0.25">
      <c r="A294" s="43" t="s">
        <v>585</v>
      </c>
      <c r="B294" s="20" t="s">
        <v>586</v>
      </c>
      <c r="C294" s="6">
        <f>VLOOKUP(A294,[1]Ins_Aziende!$A$4:$C$440,3,FALSE)</f>
        <v>0</v>
      </c>
    </row>
    <row r="295" spans="1:3" ht="15" customHeight="1" x14ac:dyDescent="0.25">
      <c r="A295" s="43" t="s">
        <v>587</v>
      </c>
      <c r="B295" s="20" t="s">
        <v>588</v>
      </c>
      <c r="C295" s="6">
        <f>VLOOKUP(A295,[1]Ins_Aziende!$A$4:$C$440,3,FALSE)</f>
        <v>0</v>
      </c>
    </row>
    <row r="296" spans="1:3" ht="15" customHeight="1" x14ac:dyDescent="0.25">
      <c r="A296" s="43" t="s">
        <v>589</v>
      </c>
      <c r="B296" s="20" t="s">
        <v>590</v>
      </c>
      <c r="C296" s="6">
        <f>VLOOKUP(A296,[1]Ins_Aziende!$A$4:$C$440,3,FALSE)</f>
        <v>0</v>
      </c>
    </row>
    <row r="297" spans="1:3" ht="15" customHeight="1" x14ac:dyDescent="0.25">
      <c r="A297" s="43" t="s">
        <v>591</v>
      </c>
      <c r="B297" s="20" t="s">
        <v>592</v>
      </c>
      <c r="C297" s="6">
        <f>VLOOKUP(A297,[1]Ins_Aziende!$A$4:$C$440,3,FALSE)</f>
        <v>298096.49</v>
      </c>
    </row>
    <row r="298" spans="1:3" ht="15" customHeight="1" x14ac:dyDescent="0.25">
      <c r="A298" s="10" t="s">
        <v>593</v>
      </c>
      <c r="B298" s="21" t="s">
        <v>594</v>
      </c>
      <c r="C298" s="5">
        <f>C299+C300+C301+C302+C303</f>
        <v>0</v>
      </c>
    </row>
    <row r="299" spans="1:3" ht="15" customHeight="1" x14ac:dyDescent="0.25">
      <c r="A299" s="43" t="s">
        <v>595</v>
      </c>
      <c r="B299" s="20" t="s">
        <v>596</v>
      </c>
      <c r="C299" s="6">
        <f>VLOOKUP(A299,[1]Ins_Aziende!$A$4:$C$440,3,FALSE)</f>
        <v>0</v>
      </c>
    </row>
    <row r="300" spans="1:3" ht="15" customHeight="1" x14ac:dyDescent="0.25">
      <c r="A300" s="43" t="s">
        <v>597</v>
      </c>
      <c r="B300" s="20" t="s">
        <v>598</v>
      </c>
      <c r="C300" s="6">
        <f>VLOOKUP(A300,[1]Ins_Aziende!$A$4:$C$440,3,FALSE)</f>
        <v>0</v>
      </c>
    </row>
    <row r="301" spans="1:3" ht="15" customHeight="1" x14ac:dyDescent="0.25">
      <c r="A301" s="43" t="s">
        <v>599</v>
      </c>
      <c r="B301" s="20" t="s">
        <v>600</v>
      </c>
      <c r="C301" s="6">
        <f>VLOOKUP(A301,[1]Ins_Aziende!$A$4:$C$440,3,FALSE)</f>
        <v>0</v>
      </c>
    </row>
    <row r="302" spans="1:3" ht="15" customHeight="1" x14ac:dyDescent="0.25">
      <c r="A302" s="43" t="s">
        <v>601</v>
      </c>
      <c r="B302" s="20" t="s">
        <v>602</v>
      </c>
      <c r="C302" s="6">
        <f>VLOOKUP(A302,[1]Ins_Aziende!$A$4:$C$440,3,FALSE)</f>
        <v>0</v>
      </c>
    </row>
    <row r="303" spans="1:3" ht="15" customHeight="1" x14ac:dyDescent="0.25">
      <c r="A303" s="43" t="s">
        <v>603</v>
      </c>
      <c r="B303" s="20" t="s">
        <v>604</v>
      </c>
      <c r="C303" s="6">
        <f>VLOOKUP(A303,[1]Ins_Aziende!$A$4:$C$440,3,FALSE)</f>
        <v>0</v>
      </c>
    </row>
    <row r="304" spans="1:3" ht="15" customHeight="1" x14ac:dyDescent="0.25">
      <c r="A304" s="10" t="s">
        <v>605</v>
      </c>
      <c r="B304" s="21" t="s">
        <v>606</v>
      </c>
      <c r="C304" s="5">
        <f>C305+C306+C307</f>
        <v>0</v>
      </c>
    </row>
    <row r="305" spans="1:3" ht="15" customHeight="1" x14ac:dyDescent="0.25">
      <c r="A305" s="44" t="s">
        <v>607</v>
      </c>
      <c r="B305" s="22" t="s">
        <v>608</v>
      </c>
      <c r="C305" s="7">
        <v>0</v>
      </c>
    </row>
    <row r="306" spans="1:3" ht="15" customHeight="1" x14ac:dyDescent="0.25">
      <c r="A306" s="43" t="s">
        <v>609</v>
      </c>
      <c r="B306" s="20" t="s">
        <v>610</v>
      </c>
      <c r="C306" s="6">
        <f>VLOOKUP(A306,[1]Ins_Aziende!$A$4:$C$440,3,FALSE)</f>
        <v>0</v>
      </c>
    </row>
    <row r="307" spans="1:3" ht="15" customHeight="1" x14ac:dyDescent="0.25">
      <c r="A307" s="43" t="s">
        <v>611</v>
      </c>
      <c r="B307" s="20" t="s">
        <v>612</v>
      </c>
      <c r="C307" s="6">
        <f>VLOOKUP(A307,[1]Ins_Aziende!$A$4:$C$440,3,FALSE)</f>
        <v>0</v>
      </c>
    </row>
    <row r="308" spans="1:3" ht="15" customHeight="1" x14ac:dyDescent="0.25">
      <c r="A308" s="43" t="s">
        <v>613</v>
      </c>
      <c r="B308" s="20" t="s">
        <v>614</v>
      </c>
      <c r="C308" s="6">
        <f>VLOOKUP(A308,[1]Ins_Aziende!$A$4:$C$440,3,FALSE)</f>
        <v>-16356.08</v>
      </c>
    </row>
    <row r="309" spans="1:3" ht="15" customHeight="1" x14ac:dyDescent="0.25">
      <c r="A309" s="43" t="s">
        <v>615</v>
      </c>
      <c r="B309" s="20" t="s">
        <v>616</v>
      </c>
      <c r="C309" s="6">
        <f>VLOOKUP(A309,[1]Ins_Aziende!$A$4:$C$440,3,FALSE)</f>
        <v>0</v>
      </c>
    </row>
    <row r="310" spans="1:3" ht="15" customHeight="1" x14ac:dyDescent="0.25">
      <c r="A310" s="10" t="s">
        <v>617</v>
      </c>
      <c r="B310" s="21" t="s">
        <v>618</v>
      </c>
      <c r="C310" s="5">
        <f>C311+C312+C320+C331+C339</f>
        <v>2812907.6300000004</v>
      </c>
    </row>
    <row r="311" spans="1:3" ht="15" customHeight="1" x14ac:dyDescent="0.25">
      <c r="A311" s="43" t="s">
        <v>619</v>
      </c>
      <c r="B311" s="20" t="s">
        <v>620</v>
      </c>
      <c r="C311" s="6">
        <f>VLOOKUP(A311,[1]Ins_Aziende!$A$4:$C$440,3,FALSE)</f>
        <v>12240.45</v>
      </c>
    </row>
    <row r="312" spans="1:3" ht="15" customHeight="1" x14ac:dyDescent="0.25">
      <c r="A312" s="10" t="s">
        <v>621</v>
      </c>
      <c r="B312" s="21" t="s">
        <v>622</v>
      </c>
      <c r="C312" s="5">
        <f>C313+C314+C315+C316+C319+C317+C318</f>
        <v>15000</v>
      </c>
    </row>
    <row r="313" spans="1:3" ht="15" customHeight="1" x14ac:dyDescent="0.25">
      <c r="A313" s="43" t="s">
        <v>623</v>
      </c>
      <c r="B313" s="20" t="s">
        <v>624</v>
      </c>
      <c r="C313" s="6">
        <f>VLOOKUP(A313,[1]Ins_Aziende!$A$4:$C$440,3,FALSE)</f>
        <v>15000</v>
      </c>
    </row>
    <row r="314" spans="1:3" ht="15" customHeight="1" x14ac:dyDescent="0.25">
      <c r="A314" s="43" t="s">
        <v>625</v>
      </c>
      <c r="B314" s="20" t="s">
        <v>626</v>
      </c>
      <c r="C314" s="6">
        <f>VLOOKUP(A314,[1]Ins_Aziende!$A$4:$C$440,3,FALSE)</f>
        <v>0</v>
      </c>
    </row>
    <row r="315" spans="1:3" ht="15" customHeight="1" x14ac:dyDescent="0.25">
      <c r="A315" s="43" t="s">
        <v>627</v>
      </c>
      <c r="B315" s="20" t="s">
        <v>628</v>
      </c>
      <c r="C315" s="6">
        <f>VLOOKUP(A315,[1]Ins_Aziende!$A$4:$C$440,3,FALSE)</f>
        <v>0</v>
      </c>
    </row>
    <row r="316" spans="1:3" ht="15" customHeight="1" x14ac:dyDescent="0.25">
      <c r="A316" s="43" t="s">
        <v>629</v>
      </c>
      <c r="B316" s="20" t="s">
        <v>630</v>
      </c>
      <c r="C316" s="6">
        <f>VLOOKUP(A316,[1]Ins_Aziende!$A$4:$C$440,3,FALSE)</f>
        <v>0</v>
      </c>
    </row>
    <row r="317" spans="1:3" ht="15" customHeight="1" x14ac:dyDescent="0.25">
      <c r="A317" s="43" t="s">
        <v>631</v>
      </c>
      <c r="B317" s="20" t="s">
        <v>632</v>
      </c>
      <c r="C317" s="6">
        <f>VLOOKUP(A317,[1]Ins_Aziende!$A$4:$C$440,3,FALSE)</f>
        <v>0</v>
      </c>
    </row>
    <row r="318" spans="1:3" ht="15" customHeight="1" x14ac:dyDescent="0.25">
      <c r="A318" s="43" t="s">
        <v>633</v>
      </c>
      <c r="B318" s="20" t="s">
        <v>634</v>
      </c>
      <c r="C318" s="6">
        <f>VLOOKUP(A318,[1]Ins_Aziende!$A$4:$C$440,3,FALSE)</f>
        <v>0</v>
      </c>
    </row>
    <row r="319" spans="1:3" ht="15" customHeight="1" x14ac:dyDescent="0.25">
      <c r="A319" s="43" t="s">
        <v>635</v>
      </c>
      <c r="B319" s="20" t="s">
        <v>636</v>
      </c>
      <c r="C319" s="6">
        <f>VLOOKUP(A319,[1]Ins_Aziende!$A$4:$C$440,3,FALSE)</f>
        <v>0</v>
      </c>
    </row>
    <row r="320" spans="1:3" ht="15" customHeight="1" x14ac:dyDescent="0.25">
      <c r="A320" s="10" t="s">
        <v>637</v>
      </c>
      <c r="B320" s="21" t="s">
        <v>638</v>
      </c>
      <c r="C320" s="5">
        <f>C321+C324+C325+C326+C327+C328+C329+C330</f>
        <v>0</v>
      </c>
    </row>
    <row r="321" spans="1:3" ht="15" customHeight="1" x14ac:dyDescent="0.25">
      <c r="A321" s="10" t="s">
        <v>639</v>
      </c>
      <c r="B321" s="21" t="s">
        <v>640</v>
      </c>
      <c r="C321" s="5">
        <f>C322+C323</f>
        <v>0</v>
      </c>
    </row>
    <row r="322" spans="1:3" ht="15" customHeight="1" x14ac:dyDescent="0.25">
      <c r="A322" s="44" t="s">
        <v>641</v>
      </c>
      <c r="B322" s="22" t="s">
        <v>642</v>
      </c>
      <c r="C322" s="7">
        <v>0</v>
      </c>
    </row>
    <row r="323" spans="1:3" ht="15" customHeight="1" x14ac:dyDescent="0.25">
      <c r="A323" s="44" t="s">
        <v>643</v>
      </c>
      <c r="B323" s="22" t="s">
        <v>644</v>
      </c>
      <c r="C323" s="7">
        <v>0</v>
      </c>
    </row>
    <row r="324" spans="1:3" ht="15" customHeight="1" x14ac:dyDescent="0.25">
      <c r="A324" s="44" t="s">
        <v>645</v>
      </c>
      <c r="B324" s="22" t="s">
        <v>646</v>
      </c>
      <c r="C324" s="7">
        <v>0</v>
      </c>
    </row>
    <row r="325" spans="1:3" ht="15" customHeight="1" x14ac:dyDescent="0.25">
      <c r="A325" s="44" t="s">
        <v>647</v>
      </c>
      <c r="B325" s="22" t="s">
        <v>648</v>
      </c>
      <c r="C325" s="7">
        <v>0</v>
      </c>
    </row>
    <row r="326" spans="1:3" ht="15" customHeight="1" x14ac:dyDescent="0.25">
      <c r="A326" s="43" t="s">
        <v>649</v>
      </c>
      <c r="B326" s="20" t="s">
        <v>650</v>
      </c>
      <c r="C326" s="6">
        <f>IF([1]Info!$B$2="500",VLOOKUP(A326,[1]Ins_Aziende!$A$4:$C$440,3,FALSE),IF([1]Info!$B$2="400",VLOOKUP(A326,[1]Ins_Aziende!$A$4:$C$440,3,FALSE),0))</f>
        <v>0</v>
      </c>
    </row>
    <row r="327" spans="1:3" ht="15" customHeight="1" x14ac:dyDescent="0.25">
      <c r="A327" s="44" t="s">
        <v>651</v>
      </c>
      <c r="B327" s="22" t="s">
        <v>652</v>
      </c>
      <c r="C327" s="7">
        <v>0</v>
      </c>
    </row>
    <row r="328" spans="1:3" ht="15" customHeight="1" x14ac:dyDescent="0.25">
      <c r="A328" s="44" t="s">
        <v>653</v>
      </c>
      <c r="B328" s="22" t="s">
        <v>654</v>
      </c>
      <c r="C328" s="7">
        <v>0</v>
      </c>
    </row>
    <row r="329" spans="1:3" ht="15" customHeight="1" x14ac:dyDescent="0.25">
      <c r="A329" s="43" t="s">
        <v>655</v>
      </c>
      <c r="B329" s="20" t="s">
        <v>656</v>
      </c>
      <c r="C329" s="6">
        <f>IF([1]Info!$B$2="500",VLOOKUP(A329,[1]Ins_Aziende!$A$4:$C$440,3,FALSE),IF([1]Info!$B$2="400",VLOOKUP(A329,[1]Ins_Aziende!$A$4:$C$440,3,FALSE),0))</f>
        <v>0</v>
      </c>
    </row>
    <row r="330" spans="1:3" ht="15" customHeight="1" x14ac:dyDescent="0.25">
      <c r="A330" s="44" t="s">
        <v>657</v>
      </c>
      <c r="B330" s="27" t="s">
        <v>658</v>
      </c>
      <c r="C330" s="7">
        <v>0</v>
      </c>
    </row>
    <row r="331" spans="1:3" ht="15" customHeight="1" x14ac:dyDescent="0.25">
      <c r="A331" s="10" t="s">
        <v>659</v>
      </c>
      <c r="B331" s="21" t="s">
        <v>660</v>
      </c>
      <c r="C331" s="5">
        <f>C332+C333+C334+C337+C338</f>
        <v>2642783.6</v>
      </c>
    </row>
    <row r="332" spans="1:3" ht="15" customHeight="1" x14ac:dyDescent="0.25">
      <c r="A332" s="43" t="s">
        <v>661</v>
      </c>
      <c r="B332" s="20" t="s">
        <v>662</v>
      </c>
      <c r="C332" s="6">
        <f>VLOOKUP(A332,[1]Ins_Aziende!$A$4:$C$440,3,FALSE)</f>
        <v>0</v>
      </c>
    </row>
    <row r="333" spans="1:3" ht="15" customHeight="1" x14ac:dyDescent="0.25">
      <c r="A333" s="43" t="s">
        <v>663</v>
      </c>
      <c r="B333" s="20" t="s">
        <v>664</v>
      </c>
      <c r="C333" s="6">
        <f>VLOOKUP(A333,[1]Ins_Aziende!$A$4:$C$440,3,FALSE)</f>
        <v>1938431.26</v>
      </c>
    </row>
    <row r="334" spans="1:3" ht="15" customHeight="1" x14ac:dyDescent="0.25">
      <c r="A334" s="10" t="s">
        <v>665</v>
      </c>
      <c r="B334" s="21" t="s">
        <v>666</v>
      </c>
      <c r="C334" s="5">
        <f>+C335+C336</f>
        <v>672172.17</v>
      </c>
    </row>
    <row r="335" spans="1:3" ht="15" customHeight="1" x14ac:dyDescent="0.25">
      <c r="A335" s="43" t="s">
        <v>667</v>
      </c>
      <c r="B335" s="20" t="s">
        <v>668</v>
      </c>
      <c r="C335" s="6">
        <f>VLOOKUP(A335,[1]Ins_Aziende!$A$4:$C$440,3,FALSE)</f>
        <v>0</v>
      </c>
    </row>
    <row r="336" spans="1:3" ht="15" customHeight="1" x14ac:dyDescent="0.25">
      <c r="A336" s="43" t="s">
        <v>669</v>
      </c>
      <c r="B336" s="20" t="s">
        <v>670</v>
      </c>
      <c r="C336" s="6">
        <f>VLOOKUP(A336,[1]Ins_Aziende!$A$4:$C$440,3,FALSE)</f>
        <v>672172.17</v>
      </c>
    </row>
    <row r="337" spans="1:3" ht="15" customHeight="1" x14ac:dyDescent="0.25">
      <c r="A337" s="43" t="s">
        <v>671</v>
      </c>
      <c r="B337" s="20" t="s">
        <v>672</v>
      </c>
      <c r="C337" s="6">
        <f>VLOOKUP(A337,[1]Ins_Aziende!$A$4:$C$440,3,FALSE)</f>
        <v>0</v>
      </c>
    </row>
    <row r="338" spans="1:3" ht="15" customHeight="1" x14ac:dyDescent="0.25">
      <c r="A338" s="43" t="s">
        <v>673</v>
      </c>
      <c r="B338" s="20" t="s">
        <v>674</v>
      </c>
      <c r="C338" s="6">
        <f>VLOOKUP(A338,[1]Ins_Aziende!$A$4:$C$440,3,FALSE)</f>
        <v>32180.17</v>
      </c>
    </row>
    <row r="339" spans="1:3" ht="15" customHeight="1" x14ac:dyDescent="0.25">
      <c r="A339" s="10" t="s">
        <v>675</v>
      </c>
      <c r="B339" s="21" t="s">
        <v>676</v>
      </c>
      <c r="C339" s="5">
        <f>C340+C341+C345+C346</f>
        <v>142883.57999999999</v>
      </c>
    </row>
    <row r="340" spans="1:3" ht="15" customHeight="1" x14ac:dyDescent="0.25">
      <c r="A340" s="43" t="s">
        <v>677</v>
      </c>
      <c r="B340" s="20" t="s">
        <v>678</v>
      </c>
      <c r="C340" s="6">
        <f>VLOOKUP(A340,[1]Ins_Aziende!$A$4:$C$440,3,FALSE)</f>
        <v>0</v>
      </c>
    </row>
    <row r="341" spans="1:3" ht="15" customHeight="1" x14ac:dyDescent="0.25">
      <c r="A341" s="10" t="s">
        <v>679</v>
      </c>
      <c r="B341" s="21" t="s">
        <v>680</v>
      </c>
      <c r="C341" s="5">
        <f>C342+C343+C344</f>
        <v>142883.57999999999</v>
      </c>
    </row>
    <row r="342" spans="1:3" ht="15" customHeight="1" x14ac:dyDescent="0.25">
      <c r="A342" s="43" t="s">
        <v>681</v>
      </c>
      <c r="B342" s="20" t="s">
        <v>682</v>
      </c>
      <c r="C342" s="6">
        <f>VLOOKUP(A342,[1]Ins_Aziende!$A$4:$C$440,3,FALSE)</f>
        <v>142883.57999999999</v>
      </c>
    </row>
    <row r="343" spans="1:3" ht="15" customHeight="1" x14ac:dyDescent="0.25">
      <c r="A343" s="43" t="s">
        <v>683</v>
      </c>
      <c r="B343" s="20" t="s">
        <v>684</v>
      </c>
      <c r="C343" s="6">
        <f>VLOOKUP(A343,[1]Ins_Aziende!$A$4:$C$440,3,FALSE)</f>
        <v>0</v>
      </c>
    </row>
    <row r="344" spans="1:3" ht="15" customHeight="1" x14ac:dyDescent="0.25">
      <c r="A344" s="43" t="s">
        <v>685</v>
      </c>
      <c r="B344" s="20" t="s">
        <v>686</v>
      </c>
      <c r="C344" s="6">
        <f>VLOOKUP(A344,[1]Ins_Aziende!$A$4:$C$440,3,FALSE)</f>
        <v>0</v>
      </c>
    </row>
    <row r="345" spans="1:3" ht="15" customHeight="1" x14ac:dyDescent="0.25">
      <c r="A345" s="43" t="s">
        <v>687</v>
      </c>
      <c r="B345" s="20" t="s">
        <v>688</v>
      </c>
      <c r="C345" s="6">
        <f>VLOOKUP(A345,[1]Ins_Aziende!$A$4:$C$440,3,FALSE)</f>
        <v>0</v>
      </c>
    </row>
    <row r="346" spans="1:3" ht="15" customHeight="1" x14ac:dyDescent="0.25">
      <c r="A346" s="43" t="s">
        <v>689</v>
      </c>
      <c r="B346" s="20" t="s">
        <v>690</v>
      </c>
      <c r="C346" s="6">
        <f>VLOOKUP(A346,[1]Ins_Aziende!$A$4:$C$440,3,FALSE)</f>
        <v>0</v>
      </c>
    </row>
    <row r="347" spans="1:3" ht="15" customHeight="1" x14ac:dyDescent="0.25">
      <c r="A347" s="10" t="s">
        <v>691</v>
      </c>
      <c r="B347" s="21" t="s">
        <v>692</v>
      </c>
      <c r="C347" s="5">
        <f>C348+C349+C350</f>
        <v>0</v>
      </c>
    </row>
    <row r="348" spans="1:3" ht="15" customHeight="1" x14ac:dyDescent="0.25">
      <c r="A348" s="43" t="s">
        <v>693</v>
      </c>
      <c r="B348" s="20" t="s">
        <v>694</v>
      </c>
      <c r="C348" s="6">
        <f>VLOOKUP(A348,[1]Ins_Aziende!$A$4:$C$440,3,FALSE)</f>
        <v>0</v>
      </c>
    </row>
    <row r="349" spans="1:3" ht="15" customHeight="1" x14ac:dyDescent="0.25">
      <c r="A349" s="43" t="s">
        <v>695</v>
      </c>
      <c r="B349" s="20" t="s">
        <v>696</v>
      </c>
      <c r="C349" s="6">
        <f>VLOOKUP(A349,[1]Ins_Aziende!$A$4:$C$440,3,FALSE)</f>
        <v>0</v>
      </c>
    </row>
    <row r="350" spans="1:3" ht="15" customHeight="1" x14ac:dyDescent="0.25">
      <c r="A350" s="43" t="s">
        <v>697</v>
      </c>
      <c r="B350" s="20" t="s">
        <v>698</v>
      </c>
      <c r="C350" s="6">
        <f>VLOOKUP(A350,[1]Ins_Aziende!$A$4:$C$440,3,FALSE)</f>
        <v>0</v>
      </c>
    </row>
    <row r="351" spans="1:3" ht="15" customHeight="1" x14ac:dyDescent="0.25">
      <c r="A351" s="10" t="s">
        <v>699</v>
      </c>
      <c r="B351" s="21" t="s">
        <v>700</v>
      </c>
      <c r="C351" s="5">
        <f>C352+C353+C359+C384+C385+C403+C407+C414+C415+C416+C417</f>
        <v>9629318.2199999988</v>
      </c>
    </row>
    <row r="352" spans="1:3" ht="15" customHeight="1" x14ac:dyDescent="0.25">
      <c r="A352" s="43" t="s">
        <v>701</v>
      </c>
      <c r="B352" s="20" t="s">
        <v>702</v>
      </c>
      <c r="C352" s="6">
        <f>VLOOKUP(A352,[1]Ins_Aziende!$A$4:$C$440,3,FALSE)</f>
        <v>0</v>
      </c>
    </row>
    <row r="353" spans="1:3" ht="15" customHeight="1" x14ac:dyDescent="0.25">
      <c r="A353" s="10" t="s">
        <v>703</v>
      </c>
      <c r="B353" s="21" t="s">
        <v>704</v>
      </c>
      <c r="C353" s="5">
        <f>C354+C355+C356+C357+C358</f>
        <v>0</v>
      </c>
    </row>
    <row r="354" spans="1:3" ht="15" customHeight="1" x14ac:dyDescent="0.25">
      <c r="A354" s="44" t="s">
        <v>705</v>
      </c>
      <c r="B354" s="22" t="s">
        <v>706</v>
      </c>
      <c r="C354" s="7">
        <v>0</v>
      </c>
    </row>
    <row r="355" spans="1:3" ht="15" customHeight="1" x14ac:dyDescent="0.25">
      <c r="A355" s="44" t="s">
        <v>707</v>
      </c>
      <c r="B355" s="22" t="s">
        <v>708</v>
      </c>
      <c r="C355" s="7">
        <v>0</v>
      </c>
    </row>
    <row r="356" spans="1:3" ht="15" customHeight="1" x14ac:dyDescent="0.25">
      <c r="A356" s="43" t="s">
        <v>709</v>
      </c>
      <c r="B356" s="20" t="s">
        <v>710</v>
      </c>
      <c r="C356" s="6">
        <f>IF([1]Info!$B$2="400",VLOOKUP(A356,[1]Ins_Aziende!$A$4:$C$440,3,FALSE),0)</f>
        <v>0</v>
      </c>
    </row>
    <row r="357" spans="1:3" ht="15" customHeight="1" x14ac:dyDescent="0.25">
      <c r="A357" s="43" t="s">
        <v>711</v>
      </c>
      <c r="B357" s="20" t="s">
        <v>712</v>
      </c>
      <c r="C357" s="6">
        <f>VLOOKUP(A357,[1]Ins_Aziende!$A$4:$C$440,3,FALSE)</f>
        <v>0</v>
      </c>
    </row>
    <row r="358" spans="1:3" ht="15" customHeight="1" x14ac:dyDescent="0.25">
      <c r="A358" s="43" t="s">
        <v>713</v>
      </c>
      <c r="B358" s="32" t="s">
        <v>714</v>
      </c>
      <c r="C358" s="11">
        <f>VLOOKUP(A358,[1]Ins_Aziende!$A$4:$C$440,3,FALSE)</f>
        <v>0</v>
      </c>
    </row>
    <row r="359" spans="1:3" ht="15" customHeight="1" x14ac:dyDescent="0.25">
      <c r="A359" s="10" t="s">
        <v>715</v>
      </c>
      <c r="B359" s="33" t="s">
        <v>716</v>
      </c>
      <c r="C359" s="12">
        <f>C360+C363+C364+C367+C373+C380+C370+C376+C379+C383</f>
        <v>0</v>
      </c>
    </row>
    <row r="360" spans="1:3" ht="15" customHeight="1" x14ac:dyDescent="0.25">
      <c r="A360" s="10" t="s">
        <v>717</v>
      </c>
      <c r="B360" s="33" t="s">
        <v>718</v>
      </c>
      <c r="C360" s="12">
        <f>+C361+C362</f>
        <v>0</v>
      </c>
    </row>
    <row r="361" spans="1:3" ht="15" customHeight="1" x14ac:dyDescent="0.25">
      <c r="A361" s="45" t="s">
        <v>719</v>
      </c>
      <c r="B361" s="34" t="s">
        <v>720</v>
      </c>
      <c r="C361" s="8">
        <f>VLOOKUP(A361,[1]Ins_Aziende!$A$4:$C$440,3,FALSE)</f>
        <v>0</v>
      </c>
    </row>
    <row r="362" spans="1:3" ht="15" customHeight="1" x14ac:dyDescent="0.25">
      <c r="A362" s="45" t="s">
        <v>721</v>
      </c>
      <c r="B362" s="34" t="s">
        <v>722</v>
      </c>
      <c r="C362" s="8">
        <f>VLOOKUP(A362,[1]Ins_Aziende!$A$4:$C$440,3,FALSE)</f>
        <v>0</v>
      </c>
    </row>
    <row r="363" spans="1:3" ht="15" customHeight="1" x14ac:dyDescent="0.25">
      <c r="A363" s="43" t="s">
        <v>723</v>
      </c>
      <c r="B363" s="32" t="s">
        <v>724</v>
      </c>
      <c r="C363" s="11">
        <f>VLOOKUP(A363,[1]Ins_Aziende!$A$4:$C$440,3,FALSE)</f>
        <v>0</v>
      </c>
    </row>
    <row r="364" spans="1:3" ht="15" customHeight="1" x14ac:dyDescent="0.25">
      <c r="A364" s="10" t="s">
        <v>725</v>
      </c>
      <c r="B364" s="33" t="s">
        <v>726</v>
      </c>
      <c r="C364" s="12">
        <f>+C365+C366</f>
        <v>0</v>
      </c>
    </row>
    <row r="365" spans="1:3" ht="15" customHeight="1" x14ac:dyDescent="0.25">
      <c r="A365" s="44" t="s">
        <v>727</v>
      </c>
      <c r="B365" s="35" t="s">
        <v>728</v>
      </c>
      <c r="C365" s="13">
        <v>0</v>
      </c>
    </row>
    <row r="366" spans="1:3" ht="15" customHeight="1" x14ac:dyDescent="0.25">
      <c r="A366" s="45" t="s">
        <v>729</v>
      </c>
      <c r="B366" s="34" t="s">
        <v>730</v>
      </c>
      <c r="C366" s="8">
        <f>VLOOKUP(A366,[1]Ins_Aziende!$A$4:$C$440,3,FALSE)</f>
        <v>0</v>
      </c>
    </row>
    <row r="367" spans="1:3" ht="15" customHeight="1" x14ac:dyDescent="0.25">
      <c r="A367" s="10" t="s">
        <v>731</v>
      </c>
      <c r="B367" s="33" t="s">
        <v>732</v>
      </c>
      <c r="C367" s="12">
        <f>+C368+C369</f>
        <v>0</v>
      </c>
    </row>
    <row r="368" spans="1:3" ht="15" customHeight="1" x14ac:dyDescent="0.25">
      <c r="A368" s="44" t="s">
        <v>733</v>
      </c>
      <c r="B368" s="35" t="s">
        <v>734</v>
      </c>
      <c r="C368" s="13">
        <v>0</v>
      </c>
    </row>
    <row r="369" spans="1:3" ht="15" customHeight="1" x14ac:dyDescent="0.25">
      <c r="A369" s="45" t="s">
        <v>735</v>
      </c>
      <c r="B369" s="34" t="s">
        <v>736</v>
      </c>
      <c r="C369" s="14">
        <f>VLOOKUP(A369,[1]Ins_Aziende!$A$4:$C$440,3,FALSE)</f>
        <v>0</v>
      </c>
    </row>
    <row r="370" spans="1:3" ht="15" customHeight="1" x14ac:dyDescent="0.25">
      <c r="A370" s="10" t="s">
        <v>737</v>
      </c>
      <c r="B370" s="33" t="s">
        <v>738</v>
      </c>
      <c r="C370" s="12">
        <f>+C371+C372</f>
        <v>0</v>
      </c>
    </row>
    <row r="371" spans="1:3" ht="15" customHeight="1" x14ac:dyDescent="0.25">
      <c r="A371" s="44" t="s">
        <v>739</v>
      </c>
      <c r="B371" s="35" t="s">
        <v>740</v>
      </c>
      <c r="C371" s="13">
        <v>0</v>
      </c>
    </row>
    <row r="372" spans="1:3" ht="15" customHeight="1" x14ac:dyDescent="0.25">
      <c r="A372" s="45" t="s">
        <v>741</v>
      </c>
      <c r="B372" s="34" t="s">
        <v>742</v>
      </c>
      <c r="C372" s="14">
        <f>VLOOKUP(A372,[1]Ins_Aziende!$A$4:$C$440,3,FALSE)</f>
        <v>0</v>
      </c>
    </row>
    <row r="373" spans="1:3" ht="15" customHeight="1" x14ac:dyDescent="0.25">
      <c r="A373" s="44" t="s">
        <v>743</v>
      </c>
      <c r="B373" s="35" t="s">
        <v>744</v>
      </c>
      <c r="C373" s="13">
        <v>0</v>
      </c>
    </row>
    <row r="374" spans="1:3" ht="15" customHeight="1" x14ac:dyDescent="0.25">
      <c r="A374" s="44" t="s">
        <v>745</v>
      </c>
      <c r="B374" s="35" t="s">
        <v>746</v>
      </c>
      <c r="C374" s="13">
        <v>0</v>
      </c>
    </row>
    <row r="375" spans="1:3" ht="15" customHeight="1" x14ac:dyDescent="0.25">
      <c r="A375" s="44" t="s">
        <v>747</v>
      </c>
      <c r="B375" s="35" t="s">
        <v>748</v>
      </c>
      <c r="C375" s="13">
        <v>0</v>
      </c>
    </row>
    <row r="376" spans="1:3" ht="15" customHeight="1" x14ac:dyDescent="0.25">
      <c r="A376" s="44" t="s">
        <v>749</v>
      </c>
      <c r="B376" s="35" t="s">
        <v>750</v>
      </c>
      <c r="C376" s="13">
        <v>0</v>
      </c>
    </row>
    <row r="377" spans="1:3" ht="15" customHeight="1" x14ac:dyDescent="0.25">
      <c r="A377" s="44" t="s">
        <v>751</v>
      </c>
      <c r="B377" s="36" t="s">
        <v>752</v>
      </c>
      <c r="C377" s="13">
        <v>0</v>
      </c>
    </row>
    <row r="378" spans="1:3" ht="15" customHeight="1" x14ac:dyDescent="0.25">
      <c r="A378" s="44" t="s">
        <v>753</v>
      </c>
      <c r="B378" s="36" t="s">
        <v>754</v>
      </c>
      <c r="C378" s="13">
        <v>0</v>
      </c>
    </row>
    <row r="379" spans="1:3" ht="15" customHeight="1" x14ac:dyDescent="0.25">
      <c r="A379" s="50" t="s">
        <v>755</v>
      </c>
      <c r="B379" s="37" t="s">
        <v>756</v>
      </c>
      <c r="C379" s="6">
        <f>IF([1]Info!$B$2="500",VLOOKUP(A379,[1]Ins_Aziende!$A$4:$C$440,3,FALSE),0)</f>
        <v>0</v>
      </c>
    </row>
    <row r="380" spans="1:3" ht="15" customHeight="1" x14ac:dyDescent="0.25">
      <c r="A380" s="10" t="s">
        <v>757</v>
      </c>
      <c r="B380" s="33" t="s">
        <v>758</v>
      </c>
      <c r="C380" s="12">
        <f>+C381+C382</f>
        <v>0</v>
      </c>
    </row>
    <row r="381" spans="1:3" ht="15" customHeight="1" x14ac:dyDescent="0.25">
      <c r="A381" s="45" t="s">
        <v>759</v>
      </c>
      <c r="B381" s="34" t="s">
        <v>760</v>
      </c>
      <c r="C381" s="8">
        <f>VLOOKUP(A381,[1]Ins_Aziende!$A$4:$C$440,3,FALSE)</f>
        <v>0</v>
      </c>
    </row>
    <row r="382" spans="1:3" ht="15" customHeight="1" x14ac:dyDescent="0.25">
      <c r="A382" s="45" t="s">
        <v>761</v>
      </c>
      <c r="B382" s="34" t="s">
        <v>762</v>
      </c>
      <c r="C382" s="8">
        <f>VLOOKUP(A382,[1]Ins_Aziende!$A$4:$C$440,3,FALSE)</f>
        <v>0</v>
      </c>
    </row>
    <row r="383" spans="1:3" ht="15" customHeight="1" x14ac:dyDescent="0.25">
      <c r="A383" s="43" t="s">
        <v>763</v>
      </c>
      <c r="B383" s="32" t="s">
        <v>764</v>
      </c>
      <c r="C383" s="11">
        <f>VLOOKUP(A383,[1]Ins_Aziende!$A$4:$C$440,3,FALSE)</f>
        <v>0</v>
      </c>
    </row>
    <row r="384" spans="1:3" ht="15" customHeight="1" x14ac:dyDescent="0.25">
      <c r="A384" s="43" t="s">
        <v>765</v>
      </c>
      <c r="B384" s="32" t="s">
        <v>766</v>
      </c>
      <c r="C384" s="11">
        <f>VLOOKUP(A384,[1]Ins_Aziende!$A$4:$C$440,3,FALSE)</f>
        <v>2259057.84</v>
      </c>
    </row>
    <row r="385" spans="1:3" ht="15" customHeight="1" x14ac:dyDescent="0.25">
      <c r="A385" s="10" t="s">
        <v>767</v>
      </c>
      <c r="B385" s="33" t="s">
        <v>768</v>
      </c>
      <c r="C385" s="12">
        <f>C386+C396+C397</f>
        <v>14624.25</v>
      </c>
    </row>
    <row r="386" spans="1:3" ht="15" customHeight="1" x14ac:dyDescent="0.25">
      <c r="A386" s="10" t="s">
        <v>769</v>
      </c>
      <c r="B386" s="33" t="s">
        <v>770</v>
      </c>
      <c r="C386" s="12">
        <f>C387+C388+C389+C390+C391+C392+C393+C394+C395</f>
        <v>14624.25</v>
      </c>
    </row>
    <row r="387" spans="1:3" ht="15" customHeight="1" x14ac:dyDescent="0.25">
      <c r="A387" s="43" t="s">
        <v>771</v>
      </c>
      <c r="B387" s="32" t="s">
        <v>772</v>
      </c>
      <c r="C387" s="11">
        <f>IF([1]Info!$B$2="500",VLOOKUP(A387,[1]Ins_Aziende!$A$4:$C$440,3,FALSE),IF([1]Info!$B$2="400",VLOOKUP(A387,[1]Ins_Aziende!$A$4:$C$440,3,FALSE),0))</f>
        <v>0</v>
      </c>
    </row>
    <row r="388" spans="1:3" ht="15" customHeight="1" x14ac:dyDescent="0.25">
      <c r="A388" s="43" t="s">
        <v>773</v>
      </c>
      <c r="B388" s="32" t="s">
        <v>774</v>
      </c>
      <c r="C388" s="11">
        <f>IF([1]Info!$B$2="500",VLOOKUP(A388,[1]Ins_Aziende!$A$4:$C$440,3,FALSE),IF([1]Info!$B$2="400",VLOOKUP(A388,[1]Ins_Aziende!$A$4:$C$440,3,FALSE),0))</f>
        <v>0</v>
      </c>
    </row>
    <row r="389" spans="1:3" ht="15" customHeight="1" x14ac:dyDescent="0.25">
      <c r="A389" s="44" t="s">
        <v>775</v>
      </c>
      <c r="B389" s="36" t="s">
        <v>776</v>
      </c>
      <c r="C389" s="13">
        <v>0</v>
      </c>
    </row>
    <row r="390" spans="1:3" ht="15" customHeight="1" x14ac:dyDescent="0.25">
      <c r="A390" s="43" t="s">
        <v>777</v>
      </c>
      <c r="B390" s="32" t="s">
        <v>778</v>
      </c>
      <c r="C390" s="11">
        <f>IF([1]Info!$B$2="500",VLOOKUP(A390,[1]Ins_Aziende!$A$4:$C$440,3,FALSE),0)</f>
        <v>0</v>
      </c>
    </row>
    <row r="391" spans="1:3" ht="15" customHeight="1" x14ac:dyDescent="0.25">
      <c r="A391" s="44" t="s">
        <v>779</v>
      </c>
      <c r="B391" s="35" t="s">
        <v>780</v>
      </c>
      <c r="C391" s="13">
        <v>0</v>
      </c>
    </row>
    <row r="392" spans="1:3" ht="15" customHeight="1" x14ac:dyDescent="0.25">
      <c r="A392" s="43" t="s">
        <v>781</v>
      </c>
      <c r="B392" s="32" t="s">
        <v>782</v>
      </c>
      <c r="C392" s="11">
        <f>VLOOKUP(A392,[1]Ins_Aziende!$A$4:$C$440,3,FALSE)</f>
        <v>14624.25</v>
      </c>
    </row>
    <row r="393" spans="1:3" ht="15" customHeight="1" x14ac:dyDescent="0.25">
      <c r="A393" s="43" t="s">
        <v>783</v>
      </c>
      <c r="B393" s="32" t="s">
        <v>784</v>
      </c>
      <c r="C393" s="11">
        <f>IF([1]Info!$B$2="500",VLOOKUP(A393,[1]Ins_Aziende!$A$4:$C$440,3,FALSE),0)</f>
        <v>0</v>
      </c>
    </row>
    <row r="394" spans="1:3" ht="15" customHeight="1" x14ac:dyDescent="0.25">
      <c r="A394" s="43" t="s">
        <v>785</v>
      </c>
      <c r="B394" s="38" t="s">
        <v>786</v>
      </c>
      <c r="C394" s="11">
        <f>VLOOKUP(A394,[1]Ins_Aziende!$A$4:$C$440,3,FALSE)</f>
        <v>0</v>
      </c>
    </row>
    <row r="395" spans="1:3" ht="15" customHeight="1" x14ac:dyDescent="0.25">
      <c r="A395" s="43" t="s">
        <v>787</v>
      </c>
      <c r="B395" s="32" t="s">
        <v>788</v>
      </c>
      <c r="C395" s="11">
        <f>IF([1]Info!$B$2="400",VLOOKUP(A395,[1]Ins_Aziende!$A$4:$C$440,3,FALSE),0)</f>
        <v>0</v>
      </c>
    </row>
    <row r="396" spans="1:3" ht="15" customHeight="1" x14ac:dyDescent="0.25">
      <c r="A396" s="43" t="s">
        <v>789</v>
      </c>
      <c r="B396" s="32" t="s">
        <v>790</v>
      </c>
      <c r="C396" s="11">
        <f>VLOOKUP(A396,[1]Ins_Aziende!$A$4:$C$440,3,FALSE)</f>
        <v>0</v>
      </c>
    </row>
    <row r="397" spans="1:3" ht="15" customHeight="1" x14ac:dyDescent="0.25">
      <c r="A397" s="10" t="s">
        <v>791</v>
      </c>
      <c r="B397" s="33" t="s">
        <v>792</v>
      </c>
      <c r="C397" s="12">
        <f>C398+C399+C400+C401+C402</f>
        <v>0</v>
      </c>
    </row>
    <row r="398" spans="1:3" ht="15" customHeight="1" x14ac:dyDescent="0.25">
      <c r="A398" s="43" t="s">
        <v>793</v>
      </c>
      <c r="B398" s="38" t="s">
        <v>794</v>
      </c>
      <c r="C398" s="11">
        <f>IF([1]Info!$B$2="500",VLOOKUP(A398,[1]Ins_Aziende!$A$4:$C$440,3,FALSE),IF([1]Info!$B$2="400",VLOOKUP(A398,[1]Ins_Aziende!$A$4:$C$440,3,FALSE),0))</f>
        <v>0</v>
      </c>
    </row>
    <row r="399" spans="1:3" ht="15" customHeight="1" x14ac:dyDescent="0.25">
      <c r="A399" s="43" t="s">
        <v>795</v>
      </c>
      <c r="B399" s="38" t="s">
        <v>796</v>
      </c>
      <c r="C399" s="11">
        <f>IF([1]Info!$B$2="500",VLOOKUP(A399,[1]Ins_Aziende!$A$4:$C$440,3,FALSE),IF([1]Info!$B$2="400",VLOOKUP(A399,[1]Ins_Aziende!$A$4:$C$440,3,FALSE),0))</f>
        <v>0</v>
      </c>
    </row>
    <row r="400" spans="1:3" ht="15" customHeight="1" x14ac:dyDescent="0.25">
      <c r="A400" s="43" t="s">
        <v>797</v>
      </c>
      <c r="B400" s="38" t="s">
        <v>798</v>
      </c>
      <c r="C400" s="11">
        <f>IF([1]Info!$B$2="500",VLOOKUP(A400,[1]Ins_Aziende!$A$4:$C$440,3,FALSE),IF([1]Info!$B$2="400",VLOOKUP(A400,[1]Ins_Aziende!$A$4:$C$440,3,FALSE),0))</f>
        <v>0</v>
      </c>
    </row>
    <row r="401" spans="1:3" ht="15" customHeight="1" x14ac:dyDescent="0.25">
      <c r="A401" s="44" t="s">
        <v>799</v>
      </c>
      <c r="B401" s="36" t="s">
        <v>800</v>
      </c>
      <c r="C401" s="13">
        <v>0</v>
      </c>
    </row>
    <row r="402" spans="1:3" ht="15" customHeight="1" x14ac:dyDescent="0.25">
      <c r="A402" s="43" t="s">
        <v>801</v>
      </c>
      <c r="B402" s="38" t="s">
        <v>802</v>
      </c>
      <c r="C402" s="11">
        <f>IF([1]Info!$B$2="500",VLOOKUP(A402,[1]Ins_Aziende!$A$4:$C$440,3,FALSE),IF([1]Info!$B$2="400",VLOOKUP(A402,[1]Ins_Aziende!$A$4:$C$440,3,FALSE),0))</f>
        <v>0</v>
      </c>
    </row>
    <row r="403" spans="1:3" ht="15" customHeight="1" x14ac:dyDescent="0.25">
      <c r="A403" s="10" t="s">
        <v>803</v>
      </c>
      <c r="B403" s="33" t="s">
        <v>804</v>
      </c>
      <c r="C403" s="12">
        <f>C404+C405+C406</f>
        <v>0</v>
      </c>
    </row>
    <row r="404" spans="1:3" ht="15" customHeight="1" x14ac:dyDescent="0.25">
      <c r="A404" s="43" t="s">
        <v>805</v>
      </c>
      <c r="B404" s="32" t="s">
        <v>806</v>
      </c>
      <c r="C404" s="11">
        <f>VLOOKUP(A404,[1]Ins_Aziende!$A$4:$C$440,3,FALSE)</f>
        <v>0</v>
      </c>
    </row>
    <row r="405" spans="1:3" ht="15" customHeight="1" x14ac:dyDescent="0.25">
      <c r="A405" s="43" t="s">
        <v>807</v>
      </c>
      <c r="B405" s="32" t="s">
        <v>808</v>
      </c>
      <c r="C405" s="11">
        <f>VLOOKUP(A405,[1]Ins_Aziende!$A$4:$C$440,3,FALSE)</f>
        <v>0</v>
      </c>
    </row>
    <row r="406" spans="1:3" ht="15" customHeight="1" x14ac:dyDescent="0.25">
      <c r="A406" s="43" t="s">
        <v>809</v>
      </c>
      <c r="B406" s="32" t="s">
        <v>810</v>
      </c>
      <c r="C406" s="11">
        <f>VLOOKUP(A406,[1]Ins_Aziende!$A$4:$C$440,3,FALSE)</f>
        <v>0</v>
      </c>
    </row>
    <row r="407" spans="1:3" ht="15" customHeight="1" x14ac:dyDescent="0.25">
      <c r="A407" s="10" t="s">
        <v>811</v>
      </c>
      <c r="B407" s="33" t="s">
        <v>812</v>
      </c>
      <c r="C407" s="12">
        <f>C408+C411</f>
        <v>1916707.3299999998</v>
      </c>
    </row>
    <row r="408" spans="1:3" ht="15" customHeight="1" x14ac:dyDescent="0.25">
      <c r="A408" s="10" t="s">
        <v>813</v>
      </c>
      <c r="B408" s="33" t="s">
        <v>814</v>
      </c>
      <c r="C408" s="12">
        <f>+C409+C410</f>
        <v>27592.71</v>
      </c>
    </row>
    <row r="409" spans="1:3" ht="15" customHeight="1" x14ac:dyDescent="0.25">
      <c r="A409" s="43" t="s">
        <v>815</v>
      </c>
      <c r="B409" s="32" t="s">
        <v>816</v>
      </c>
      <c r="C409" s="11">
        <f>VLOOKUP(A409,[1]Ins_Aziende!$A$4:$C$440,3,FALSE)</f>
        <v>27592.71</v>
      </c>
    </row>
    <row r="410" spans="1:3" ht="15" customHeight="1" x14ac:dyDescent="0.25">
      <c r="A410" s="43" t="s">
        <v>817</v>
      </c>
      <c r="B410" s="32" t="s">
        <v>818</v>
      </c>
      <c r="C410" s="11">
        <f>VLOOKUP(A410,[1]Ins_Aziende!$A$4:$C$440,3,FALSE)</f>
        <v>0</v>
      </c>
    </row>
    <row r="411" spans="1:3" ht="15" customHeight="1" x14ac:dyDescent="0.25">
      <c r="A411" s="10" t="s">
        <v>819</v>
      </c>
      <c r="B411" s="33" t="s">
        <v>820</v>
      </c>
      <c r="C411" s="12">
        <f>+C412+C413</f>
        <v>1889114.6199999999</v>
      </c>
    </row>
    <row r="412" spans="1:3" ht="15" customHeight="1" x14ac:dyDescent="0.25">
      <c r="A412" s="43" t="s">
        <v>821</v>
      </c>
      <c r="B412" s="32" t="s">
        <v>822</v>
      </c>
      <c r="C412" s="11">
        <f>VLOOKUP(A412,[1]Ins_Aziende!$A$4:$C$440,3,FALSE)</f>
        <v>2021933.4</v>
      </c>
    </row>
    <row r="413" spans="1:3" ht="15" customHeight="1" x14ac:dyDescent="0.25">
      <c r="A413" s="43" t="s">
        <v>823</v>
      </c>
      <c r="B413" s="32" t="s">
        <v>824</v>
      </c>
      <c r="C413" s="11">
        <f>VLOOKUP(A413,[1]Ins_Aziende!$A$4:$C$440,3,FALSE)</f>
        <v>-132818.78</v>
      </c>
    </row>
    <row r="414" spans="1:3" ht="15" customHeight="1" x14ac:dyDescent="0.25">
      <c r="A414" s="43" t="s">
        <v>825</v>
      </c>
      <c r="B414" s="32" t="s">
        <v>826</v>
      </c>
      <c r="C414" s="11">
        <f>VLOOKUP(A414,[1]Ins_Aziende!$A$4:$C$440,3,FALSE)</f>
        <v>0</v>
      </c>
    </row>
    <row r="415" spans="1:3" ht="15" customHeight="1" x14ac:dyDescent="0.25">
      <c r="A415" s="43" t="s">
        <v>827</v>
      </c>
      <c r="B415" s="32" t="s">
        <v>828</v>
      </c>
      <c r="C415" s="11">
        <f>VLOOKUP(A415,[1]Ins_Aziende!$A$4:$C$440,3,FALSE)</f>
        <v>100565.46</v>
      </c>
    </row>
    <row r="416" spans="1:3" ht="15" customHeight="1" x14ac:dyDescent="0.25">
      <c r="A416" s="43" t="s">
        <v>829</v>
      </c>
      <c r="B416" s="32" t="s">
        <v>830</v>
      </c>
      <c r="C416" s="11">
        <f>VLOOKUP(A416,[1]Ins_Aziende!$A$4:$C$440,3,FALSE)</f>
        <v>36233.64</v>
      </c>
    </row>
    <row r="417" spans="1:3" ht="15" customHeight="1" x14ac:dyDescent="0.25">
      <c r="A417" s="10" t="s">
        <v>831</v>
      </c>
      <c r="B417" s="33" t="s">
        <v>832</v>
      </c>
      <c r="C417" s="12">
        <f>C418+C419+C420+C421</f>
        <v>5302129.6999999993</v>
      </c>
    </row>
    <row r="418" spans="1:3" ht="15" customHeight="1" x14ac:dyDescent="0.25">
      <c r="A418" s="43" t="s">
        <v>833</v>
      </c>
      <c r="B418" s="32" t="s">
        <v>834</v>
      </c>
      <c r="C418" s="11">
        <f>VLOOKUP(A418,[1]Ins_Aziende!$A$4:$C$440,3,FALSE)</f>
        <v>0</v>
      </c>
    </row>
    <row r="419" spans="1:3" ht="15" customHeight="1" x14ac:dyDescent="0.25">
      <c r="A419" s="43" t="s">
        <v>835</v>
      </c>
      <c r="B419" s="32" t="s">
        <v>836</v>
      </c>
      <c r="C419" s="11">
        <f>VLOOKUP(A419,[1]Ins_Aziende!$A$4:$C$440,3,FALSE)</f>
        <v>166461</v>
      </c>
    </row>
    <row r="420" spans="1:3" ht="15" customHeight="1" x14ac:dyDescent="0.25">
      <c r="A420" s="43" t="s">
        <v>837</v>
      </c>
      <c r="B420" s="32" t="s">
        <v>838</v>
      </c>
      <c r="C420" s="11">
        <f>VLOOKUP(A420,[1]Ins_Aziende!$A$4:$C$440,3,FALSE)</f>
        <v>0</v>
      </c>
    </row>
    <row r="421" spans="1:3" ht="15" customHeight="1" x14ac:dyDescent="0.25">
      <c r="A421" s="10" t="s">
        <v>839</v>
      </c>
      <c r="B421" s="33" t="s">
        <v>840</v>
      </c>
      <c r="C421" s="12">
        <f>C422+C423</f>
        <v>5135668.6999999993</v>
      </c>
    </row>
    <row r="422" spans="1:3" ht="15" customHeight="1" x14ac:dyDescent="0.25">
      <c r="A422" s="49" t="s">
        <v>841</v>
      </c>
      <c r="B422" s="39" t="s">
        <v>842</v>
      </c>
      <c r="C422" s="11">
        <f>VLOOKUP(A422,[1]Ins_Aziende!$A$4:$C$440,3,FALSE)</f>
        <v>4160013.51</v>
      </c>
    </row>
    <row r="423" spans="1:3" ht="15" customHeight="1" x14ac:dyDescent="0.25">
      <c r="A423" s="43" t="s">
        <v>843</v>
      </c>
      <c r="B423" s="32" t="s">
        <v>844</v>
      </c>
      <c r="C423" s="11">
        <f>VLOOKUP(A423,[1]Ins_Aziende!$A$4:$C$440,3,FALSE)</f>
        <v>975655.19</v>
      </c>
    </row>
    <row r="424" spans="1:3" ht="15" customHeight="1" x14ac:dyDescent="0.25">
      <c r="A424" s="10" t="s">
        <v>845</v>
      </c>
      <c r="B424" s="33" t="s">
        <v>846</v>
      </c>
      <c r="C424" s="12">
        <f>C425+C428</f>
        <v>0</v>
      </c>
    </row>
    <row r="425" spans="1:3" ht="15" customHeight="1" x14ac:dyDescent="0.25">
      <c r="A425" s="10" t="s">
        <v>847</v>
      </c>
      <c r="B425" s="33" t="s">
        <v>848</v>
      </c>
      <c r="C425" s="12">
        <f>C426+C427</f>
        <v>0</v>
      </c>
    </row>
    <row r="426" spans="1:3" ht="15" customHeight="1" x14ac:dyDescent="0.25">
      <c r="A426" s="43" t="s">
        <v>849</v>
      </c>
      <c r="B426" s="32" t="s">
        <v>850</v>
      </c>
      <c r="C426" s="11">
        <f>VLOOKUP(A426,[1]Ins_Aziende!$A$4:$C$440,3,FALSE)</f>
        <v>0</v>
      </c>
    </row>
    <row r="427" spans="1:3" ht="15" customHeight="1" x14ac:dyDescent="0.25">
      <c r="A427" s="44" t="s">
        <v>851</v>
      </c>
      <c r="B427" s="35" t="s">
        <v>852</v>
      </c>
      <c r="C427" s="13">
        <v>0</v>
      </c>
    </row>
    <row r="428" spans="1:3" ht="15" customHeight="1" x14ac:dyDescent="0.25">
      <c r="A428" s="10" t="s">
        <v>853</v>
      </c>
      <c r="B428" s="33" t="s">
        <v>854</v>
      </c>
      <c r="C428" s="12">
        <f>C429+C430+C431</f>
        <v>0</v>
      </c>
    </row>
    <row r="429" spans="1:3" ht="15" customHeight="1" x14ac:dyDescent="0.25">
      <c r="A429" s="43" t="s">
        <v>855</v>
      </c>
      <c r="B429" s="32" t="s">
        <v>856</v>
      </c>
      <c r="C429" s="11">
        <f>VLOOKUP(A429,[1]Ins_Aziende!$A$4:$C$440,3,FALSE)</f>
        <v>0</v>
      </c>
    </row>
    <row r="430" spans="1:3" ht="15" customHeight="1" x14ac:dyDescent="0.25">
      <c r="A430" s="44" t="s">
        <v>857</v>
      </c>
      <c r="B430" s="35" t="s">
        <v>858</v>
      </c>
      <c r="C430" s="13">
        <v>0</v>
      </c>
    </row>
    <row r="431" spans="1:3" ht="15" customHeight="1" x14ac:dyDescent="0.25">
      <c r="A431" s="44" t="s">
        <v>859</v>
      </c>
      <c r="B431" s="36" t="s">
        <v>860</v>
      </c>
      <c r="C431" s="13">
        <v>0</v>
      </c>
    </row>
    <row r="432" spans="1:3" ht="15" customHeight="1" x14ac:dyDescent="0.25">
      <c r="A432" s="10" t="s">
        <v>861</v>
      </c>
      <c r="B432" s="33" t="s">
        <v>862</v>
      </c>
      <c r="C432" s="12">
        <f>C433+C434+C435+C437+C436</f>
        <v>0</v>
      </c>
    </row>
    <row r="433" spans="1:3" ht="15" customHeight="1" x14ac:dyDescent="0.25">
      <c r="A433" s="43" t="s">
        <v>863</v>
      </c>
      <c r="B433" s="32" t="s">
        <v>864</v>
      </c>
      <c r="C433" s="11">
        <f>VLOOKUP(A433,[1]Ins_Aziende!$A$4:$C$440,3,FALSE)</f>
        <v>0</v>
      </c>
    </row>
    <row r="434" spans="1:3" ht="15" customHeight="1" x14ac:dyDescent="0.25">
      <c r="A434" s="43" t="s">
        <v>865</v>
      </c>
      <c r="B434" s="32" t="s">
        <v>866</v>
      </c>
      <c r="C434" s="11">
        <f>VLOOKUP(A434,[1]Ins_Aziende!$A$4:$C$440,3,FALSE)</f>
        <v>0</v>
      </c>
    </row>
    <row r="435" spans="1:3" ht="15" customHeight="1" x14ac:dyDescent="0.25">
      <c r="A435" s="43" t="s">
        <v>867</v>
      </c>
      <c r="B435" s="32" t="s">
        <v>868</v>
      </c>
      <c r="C435" s="11">
        <f>VLOOKUP(A435,[1]Ins_Aziende!$A$4:$C$440,3,FALSE)</f>
        <v>0</v>
      </c>
    </row>
    <row r="436" spans="1:3" ht="15" customHeight="1" x14ac:dyDescent="0.25">
      <c r="A436" s="43" t="s">
        <v>869</v>
      </c>
      <c r="B436" s="32" t="s">
        <v>870</v>
      </c>
      <c r="C436" s="11">
        <f>VLOOKUP(A436,[1]Ins_Aziende!$A$4:$C$440,3,FALSE)</f>
        <v>0</v>
      </c>
    </row>
    <row r="437" spans="1:3" ht="15" customHeight="1" thickBot="1" x14ac:dyDescent="0.3">
      <c r="A437" s="43" t="s">
        <v>871</v>
      </c>
      <c r="B437" s="32" t="s">
        <v>872</v>
      </c>
      <c r="C437" s="15">
        <f>VLOOKUP(A437,[1]Ins_Aziende!$A$4:$C$440,3,FALSE)</f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Palanca</dc:creator>
  <cp:lastModifiedBy>Claudia Palanca</cp:lastModifiedBy>
  <dcterms:created xsi:type="dcterms:W3CDTF">2023-01-21T08:27:58Z</dcterms:created>
  <dcterms:modified xsi:type="dcterms:W3CDTF">2023-01-21T08:30:16Z</dcterms:modified>
</cp:coreProperties>
</file>