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2" windowWidth="19320" windowHeight="7752" firstSheet="2" activeTab="2"/>
  </bookViews>
  <sheets>
    <sheet name="SAS Solutions Worksheet Hidden" sheetId="4" state="veryHidden" r:id="rId1"/>
    <sheet name="CDA" sheetId="12" state="hidden" r:id="rId2"/>
    <sheet name="CE-118" sheetId="1" r:id="rId3"/>
    <sheet name="CE_Ministeriale comparato" sheetId="6" r:id="rId4"/>
  </sheets>
  <externalReferences>
    <externalReference r:id="rId5"/>
  </externalReferences>
  <definedNames>
    <definedName name="_xlnm._FilterDatabase" localSheetId="1" hidden="1">CDA!$D$21:$F$573</definedName>
    <definedName name="_xlnm._FilterDatabase" localSheetId="3" hidden="1">'CE_Ministeriale comparato'!$A$6:$K$126</definedName>
    <definedName name="_xlnm.Print_Area" localSheetId="3">'CE_Ministeriale comparato'!$B$1:$K$128</definedName>
    <definedName name="NewTable0">'CE-118'!$B$4:$C$623</definedName>
    <definedName name="_xlnm.Print_Titles" localSheetId="3">'CE_Ministeriale comparato'!$1:$5</definedName>
  </definedNames>
  <calcPr calcId="145621"/>
</workbook>
</file>

<file path=xl/calcChain.xml><?xml version="1.0" encoding="utf-8"?>
<calcChain xmlns="http://schemas.openxmlformats.org/spreadsheetml/2006/main">
  <c r="I76" i="6" l="1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3" i="6"/>
  <c r="I74" i="6"/>
  <c r="I75" i="6"/>
  <c r="I70" i="6"/>
  <c r="I71" i="6"/>
  <c r="I72" i="6"/>
  <c r="I31" i="6"/>
  <c r="I32" i="6"/>
  <c r="I33" i="6"/>
  <c r="I34" i="6"/>
  <c r="I35" i="6"/>
  <c r="I28" i="6"/>
  <c r="I27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106" i="6"/>
  <c r="I117" i="6"/>
  <c r="I118" i="6"/>
  <c r="I119" i="6"/>
  <c r="I120" i="6"/>
  <c r="I121" i="6"/>
  <c r="I122" i="6"/>
  <c r="I123" i="6"/>
  <c r="I124" i="6"/>
  <c r="I107" i="6"/>
  <c r="I108" i="6"/>
  <c r="I109" i="6"/>
  <c r="I110" i="6"/>
  <c r="I111" i="6"/>
  <c r="I112" i="6"/>
  <c r="I101" i="6"/>
  <c r="I102" i="6"/>
  <c r="I103" i="6"/>
  <c r="I97" i="6"/>
  <c r="I98" i="6"/>
  <c r="I95" i="6"/>
  <c r="I96" i="6"/>
  <c r="I94" i="6"/>
  <c r="H74" i="6" l="1"/>
  <c r="H75" i="6"/>
  <c r="F15" i="12"/>
  <c r="F13" i="12"/>
  <c r="D23" i="1"/>
  <c r="D25" i="1"/>
  <c r="D37" i="1"/>
  <c r="D40" i="1"/>
  <c r="D43" i="1"/>
  <c r="D54" i="1"/>
  <c r="D58" i="1"/>
  <c r="D66" i="1"/>
  <c r="D73" i="1"/>
  <c r="D74" i="1"/>
  <c r="D76" i="1"/>
  <c r="D77" i="1"/>
  <c r="D85" i="1"/>
  <c r="D92" i="1"/>
  <c r="D93" i="1"/>
  <c r="D101" i="1"/>
  <c r="D102" i="1"/>
  <c r="D106" i="1"/>
  <c r="D127" i="1"/>
  <c r="D139" i="1"/>
  <c r="D163" i="1"/>
  <c r="D165" i="1"/>
  <c r="D166" i="1"/>
  <c r="D184" i="1"/>
  <c r="D185" i="1"/>
  <c r="D186" i="1"/>
  <c r="D187" i="1"/>
  <c r="D188" i="1"/>
  <c r="D189" i="1"/>
  <c r="D190" i="1"/>
  <c r="D215" i="1"/>
  <c r="D217" i="1"/>
  <c r="D219" i="1"/>
  <c r="D223" i="1"/>
  <c r="D225" i="1"/>
  <c r="D227" i="1"/>
  <c r="D229" i="1"/>
  <c r="D231" i="1"/>
  <c r="D284" i="1"/>
  <c r="D292" i="1"/>
  <c r="D316" i="1"/>
  <c r="D343" i="1"/>
  <c r="D344" i="1"/>
  <c r="D351" i="1"/>
  <c r="D352" i="1"/>
  <c r="D378" i="1"/>
  <c r="D402" i="1"/>
  <c r="D452" i="1"/>
  <c r="D453" i="1"/>
  <c r="D508" i="1"/>
  <c r="D513" i="1"/>
  <c r="D517" i="1"/>
  <c r="D520" i="1"/>
  <c r="D528" i="1"/>
  <c r="D530" i="1"/>
  <c r="D559" i="1"/>
  <c r="D603" i="1"/>
  <c r="I90" i="6" l="1"/>
  <c r="I1" i="6" l="1"/>
  <c r="H4" i="6"/>
  <c r="I36" i="6" l="1"/>
  <c r="I4" i="6"/>
  <c r="J1" i="6" l="1"/>
  <c r="H98" i="6" l="1"/>
  <c r="H96" i="6"/>
  <c r="H72" i="6"/>
  <c r="H71" i="6"/>
  <c r="I113" i="6" l="1"/>
  <c r="I104" i="6"/>
  <c r="I125" i="6"/>
  <c r="I99" i="6"/>
  <c r="K12" i="6"/>
  <c r="I92" i="6" l="1"/>
  <c r="I115" i="6" s="1"/>
  <c r="I127" i="6" s="1"/>
  <c r="F119" i="12"/>
  <c r="E254" i="12"/>
  <c r="E434" i="12"/>
  <c r="F513" i="12"/>
  <c r="E72" i="12"/>
  <c r="F209" i="12"/>
  <c r="E318" i="12"/>
  <c r="F503" i="12"/>
  <c r="F322" i="12"/>
  <c r="E88" i="12"/>
  <c r="F227" i="12"/>
  <c r="E554" i="12"/>
  <c r="E534" i="12"/>
  <c r="F199" i="12"/>
  <c r="E67" i="12"/>
  <c r="E502" i="12"/>
  <c r="F243" i="12"/>
  <c r="E325" i="12"/>
  <c r="F62" i="12"/>
  <c r="E442" i="12"/>
  <c r="F279" i="12"/>
  <c r="E297" i="12"/>
  <c r="E474" i="12"/>
  <c r="F457" i="12"/>
  <c r="E320" i="12"/>
  <c r="E111" i="12"/>
  <c r="F476" i="12"/>
  <c r="E32" i="12"/>
  <c r="E461" i="12"/>
  <c r="E479" i="12"/>
  <c r="E162" i="12"/>
  <c r="E531" i="12"/>
  <c r="F222" i="12"/>
  <c r="F407" i="12"/>
  <c r="F454" i="12"/>
  <c r="F567" i="12"/>
  <c r="E261" i="12"/>
  <c r="E470" i="12"/>
  <c r="E433" i="12"/>
  <c r="E446" i="12"/>
  <c r="F248" i="12"/>
  <c r="F66" i="12"/>
  <c r="E342" i="12"/>
  <c r="E299" i="12"/>
  <c r="F136" i="12"/>
  <c r="E427" i="12"/>
  <c r="F177" i="12"/>
  <c r="F53" i="12"/>
  <c r="E24" i="12"/>
  <c r="F345" i="12"/>
  <c r="E384" i="12"/>
  <c r="E242" i="12"/>
  <c r="F483" i="12"/>
  <c r="E138" i="12"/>
  <c r="E36" i="12"/>
  <c r="F242" i="12"/>
  <c r="E453" i="12"/>
  <c r="E252" i="12"/>
  <c r="F515" i="12"/>
  <c r="E231" i="12"/>
  <c r="F48" i="12"/>
  <c r="E364" i="12"/>
  <c r="F308" i="12"/>
  <c r="E463" i="12"/>
  <c r="E443" i="12"/>
  <c r="F462" i="12"/>
  <c r="F499" i="12"/>
  <c r="F27" i="12"/>
  <c r="E346" i="12"/>
  <c r="F475" i="12"/>
  <c r="F496" i="12"/>
  <c r="E256" i="12"/>
  <c r="E527" i="12"/>
  <c r="E214" i="12"/>
  <c r="F261" i="12"/>
  <c r="E532" i="12"/>
  <c r="E499" i="12"/>
  <c r="F244" i="12"/>
  <c r="F122" i="12"/>
  <c r="F82" i="12"/>
  <c r="F538" i="12"/>
  <c r="F84" i="12"/>
  <c r="E319" i="12"/>
  <c r="E232" i="12"/>
  <c r="E186" i="12"/>
  <c r="E125" i="12"/>
  <c r="E211" i="12"/>
  <c r="E31" i="12"/>
  <c r="F169" i="12"/>
  <c r="E535" i="12"/>
  <c r="F41" i="12"/>
  <c r="F455" i="12"/>
  <c r="F130" i="12"/>
  <c r="E456" i="12"/>
  <c r="F98" i="12"/>
  <c r="F110" i="12"/>
  <c r="F235" i="12"/>
  <c r="E123" i="12"/>
  <c r="F22" i="12"/>
  <c r="E58" i="12"/>
  <c r="E546" i="12"/>
  <c r="F459" i="12"/>
  <c r="F353" i="12"/>
  <c r="E228" i="12"/>
  <c r="E552" i="12"/>
  <c r="F40" i="12"/>
  <c r="E428" i="12"/>
  <c r="F285" i="12"/>
  <c r="F233" i="12"/>
  <c r="E344" i="12"/>
  <c r="F46" i="12"/>
  <c r="E69" i="12"/>
  <c r="F572" i="12"/>
  <c r="E158" i="12"/>
  <c r="F466" i="12"/>
  <c r="F42" i="12"/>
  <c r="F365" i="12"/>
  <c r="E501" i="12"/>
  <c r="E100" i="12"/>
  <c r="F276" i="12"/>
  <c r="F395" i="12"/>
  <c r="F168" i="12"/>
  <c r="F142" i="12"/>
  <c r="F516" i="12"/>
  <c r="F162" i="12"/>
  <c r="F537" i="12"/>
  <c r="F117" i="12"/>
  <c r="F510" i="12"/>
  <c r="F59" i="12"/>
  <c r="E350" i="12"/>
  <c r="E306" i="12"/>
  <c r="F304" i="12"/>
  <c r="F71" i="12"/>
  <c r="E66" i="12"/>
  <c r="E144" i="12"/>
  <c r="E520" i="12"/>
  <c r="E49" i="12"/>
  <c r="E418" i="12"/>
  <c r="F383" i="12"/>
  <c r="F410" i="12"/>
  <c r="F439" i="12"/>
  <c r="F562" i="12"/>
  <c r="F369" i="12"/>
  <c r="E399" i="12"/>
  <c r="F252" i="12"/>
  <c r="F449" i="12"/>
  <c r="E163" i="12"/>
  <c r="F94" i="12"/>
  <c r="F296" i="12"/>
  <c r="F238" i="12"/>
  <c r="F29" i="12"/>
  <c r="E245" i="12"/>
  <c r="E514" i="12"/>
  <c r="F425" i="12"/>
  <c r="E97" i="12"/>
  <c r="E117" i="12"/>
  <c r="E264" i="12"/>
  <c r="E513" i="12"/>
  <c r="F116" i="12"/>
  <c r="E515" i="12"/>
  <c r="E143" i="12"/>
  <c r="F536" i="12"/>
  <c r="F543" i="12"/>
  <c r="F436" i="12"/>
  <c r="E525" i="12"/>
  <c r="F423" i="12"/>
  <c r="F500" i="12"/>
  <c r="E51" i="12"/>
  <c r="E154" i="12"/>
  <c r="E516" i="12"/>
  <c r="E430" i="12"/>
  <c r="F88" i="12"/>
  <c r="E421" i="12"/>
  <c r="F444" i="12"/>
  <c r="E543" i="12"/>
  <c r="F384" i="12"/>
  <c r="E241" i="12"/>
  <c r="F212" i="12"/>
  <c r="E173" i="12"/>
  <c r="E183" i="12"/>
  <c r="E440" i="12"/>
  <c r="F357" i="12"/>
  <c r="F418" i="12"/>
  <c r="E509" i="12"/>
  <c r="F431" i="12"/>
  <c r="E87" i="12"/>
  <c r="E565" i="12"/>
  <c r="E277" i="12"/>
  <c r="F278" i="12"/>
  <c r="F305" i="12"/>
  <c r="E557" i="12"/>
  <c r="F306" i="12"/>
  <c r="F386" i="12"/>
  <c r="E99" i="12"/>
  <c r="F49" i="12"/>
  <c r="F201" i="12"/>
  <c r="E213" i="12"/>
  <c r="E177" i="12"/>
  <c r="E500" i="12"/>
  <c r="E425" i="12"/>
  <c r="E96" i="12"/>
  <c r="F254" i="12"/>
  <c r="F489" i="12"/>
  <c r="E436" i="12"/>
  <c r="F282" i="12"/>
  <c r="F310" i="12"/>
  <c r="F206" i="12"/>
  <c r="E157" i="12"/>
  <c r="E118" i="12"/>
  <c r="F316" i="12"/>
  <c r="F487" i="12"/>
  <c r="F506" i="12"/>
  <c r="E110" i="12"/>
  <c r="E354" i="12"/>
  <c r="E206" i="12"/>
  <c r="E77" i="12"/>
  <c r="F463" i="12"/>
  <c r="E307" i="12"/>
  <c r="E335" i="12"/>
  <c r="F155" i="12"/>
  <c r="F514" i="12"/>
  <c r="F217" i="12"/>
  <c r="F329" i="12"/>
  <c r="E208" i="12"/>
  <c r="F43" i="12"/>
  <c r="E201" i="12"/>
  <c r="F452" i="12"/>
  <c r="E402" i="12"/>
  <c r="F368" i="12"/>
  <c r="F456" i="12"/>
  <c r="F33" i="12"/>
  <c r="F228" i="12"/>
  <c r="F202" i="12"/>
  <c r="F492" i="12"/>
  <c r="F34" i="12"/>
  <c r="E506" i="12"/>
  <c r="F180" i="12"/>
  <c r="E487" i="12"/>
  <c r="E89" i="12"/>
  <c r="E247" i="12"/>
  <c r="E150" i="12"/>
  <c r="E84" i="12"/>
  <c r="E311" i="12"/>
  <c r="F490" i="12"/>
  <c r="F553" i="12"/>
  <c r="E451" i="12"/>
  <c r="E106" i="12"/>
  <c r="F44" i="12"/>
  <c r="F371" i="12"/>
  <c r="E486" i="12"/>
  <c r="E293" i="12"/>
  <c r="E283" i="12"/>
  <c r="E491" i="12"/>
  <c r="E37" i="12"/>
  <c r="E189" i="12"/>
  <c r="F109" i="12"/>
  <c r="E184" i="12"/>
  <c r="E466" i="12"/>
  <c r="F236" i="12"/>
  <c r="F150" i="12"/>
  <c r="F167" i="12"/>
  <c r="E438" i="12"/>
  <c r="F552" i="12"/>
  <c r="E221" i="12"/>
  <c r="F147" i="12"/>
  <c r="E71" i="12"/>
  <c r="E161" i="12"/>
  <c r="F354" i="12"/>
  <c r="F530" i="12"/>
  <c r="E25" i="12"/>
  <c r="E53" i="12"/>
  <c r="F160" i="12"/>
  <c r="F271" i="12"/>
  <c r="E555" i="12"/>
  <c r="E185" i="12"/>
  <c r="F511" i="12"/>
  <c r="F298" i="12"/>
  <c r="E102" i="12"/>
  <c r="F182" i="12"/>
  <c r="E533" i="12"/>
  <c r="F481" i="12"/>
  <c r="E68" i="12"/>
  <c r="F144" i="12"/>
  <c r="F505" i="12"/>
  <c r="E382" i="12"/>
  <c r="E437" i="12"/>
  <c r="F338" i="12"/>
  <c r="F52" i="12"/>
  <c r="F175" i="12"/>
  <c r="F112" i="12"/>
  <c r="E385" i="12"/>
  <c r="F570" i="12"/>
  <c r="F80" i="12"/>
  <c r="F544" i="12"/>
  <c r="F135" i="12"/>
  <c r="F289" i="12"/>
  <c r="E251" i="12"/>
  <c r="E238" i="12"/>
  <c r="E347" i="12"/>
  <c r="F286" i="12"/>
  <c r="E22" i="12"/>
  <c r="E412" i="12"/>
  <c r="F81" i="12"/>
  <c r="F523" i="12"/>
  <c r="E42" i="12"/>
  <c r="E139" i="12"/>
  <c r="E224" i="12"/>
  <c r="E63" i="12"/>
  <c r="F482" i="12"/>
  <c r="F101" i="12"/>
  <c r="F38" i="12"/>
  <c r="F346" i="12"/>
  <c r="E193" i="12"/>
  <c r="E130" i="12"/>
  <c r="E413" i="12"/>
  <c r="E269" i="12"/>
  <c r="E381" i="12"/>
  <c r="F259" i="12"/>
  <c r="F330" i="12"/>
  <c r="F137" i="12"/>
  <c r="F79" i="12"/>
  <c r="E33" i="12"/>
  <c r="F512" i="12"/>
  <c r="F173" i="12"/>
  <c r="E230" i="12"/>
  <c r="E530" i="12"/>
  <c r="E152" i="12"/>
  <c r="F246" i="12"/>
  <c r="E445" i="12"/>
  <c r="E146" i="12"/>
  <c r="E243" i="12"/>
  <c r="F402" i="12"/>
  <c r="E538" i="12"/>
  <c r="E310" i="12"/>
  <c r="E490" i="12"/>
  <c r="F509" i="12"/>
  <c r="E569" i="12"/>
  <c r="E124" i="12"/>
  <c r="E126" i="12"/>
  <c r="E485" i="12"/>
  <c r="F102" i="12"/>
  <c r="E439" i="12"/>
  <c r="E482" i="12"/>
  <c r="E460" i="12"/>
  <c r="E331" i="12"/>
  <c r="F415" i="12"/>
  <c r="F327" i="12"/>
  <c r="F401" i="12"/>
  <c r="E45" i="12"/>
  <c r="E192" i="12"/>
  <c r="E465" i="12"/>
  <c r="E489" i="12"/>
  <c r="E416" i="12"/>
  <c r="F221" i="12"/>
  <c r="F542" i="12"/>
  <c r="E133" i="12"/>
  <c r="F63" i="12"/>
  <c r="E46" i="12"/>
  <c r="F123" i="12"/>
  <c r="F287" i="12"/>
  <c r="E343" i="12"/>
  <c r="E374" i="12"/>
  <c r="F320" i="12"/>
  <c r="E478" i="12"/>
  <c r="E70" i="12"/>
  <c r="E40" i="12"/>
  <c r="F568" i="12"/>
  <c r="F90" i="12"/>
  <c r="F237" i="12"/>
  <c r="E196" i="12"/>
  <c r="E172" i="12"/>
  <c r="F187" i="12"/>
  <c r="F344" i="12"/>
  <c r="E268" i="12"/>
  <c r="F416" i="12"/>
  <c r="F218" i="12"/>
  <c r="F380" i="12"/>
  <c r="F532" i="12"/>
  <c r="E210" i="12"/>
  <c r="F106" i="12"/>
  <c r="E422" i="12"/>
  <c r="E116" i="12"/>
  <c r="F392" i="12"/>
  <c r="F358" i="12"/>
  <c r="F204" i="12"/>
  <c r="E452" i="12"/>
  <c r="F141" i="12"/>
  <c r="E209" i="12"/>
  <c r="F364" i="12"/>
  <c r="F76" i="12"/>
  <c r="F75" i="12"/>
  <c r="E222" i="12"/>
  <c r="E365" i="12"/>
  <c r="F367" i="12"/>
  <c r="F280" i="12"/>
  <c r="F120" i="12"/>
  <c r="F398" i="12"/>
  <c r="F134" i="12"/>
  <c r="F196" i="12"/>
  <c r="E379" i="12"/>
  <c r="E276" i="12"/>
  <c r="F273" i="12"/>
  <c r="F267" i="12"/>
  <c r="E378" i="12"/>
  <c r="E217" i="12"/>
  <c r="E207" i="12"/>
  <c r="E556" i="12"/>
  <c r="E563" i="12"/>
  <c r="F429" i="12"/>
  <c r="E497" i="12"/>
  <c r="F229" i="12"/>
  <c r="E471" i="12"/>
  <c r="E147" i="12"/>
  <c r="E330" i="12"/>
  <c r="F565" i="12"/>
  <c r="F438" i="12"/>
  <c r="F381" i="12"/>
  <c r="E435" i="12"/>
  <c r="F220" i="12"/>
  <c r="F445" i="12"/>
  <c r="F328" i="12"/>
  <c r="E371" i="12"/>
  <c r="E473" i="12"/>
  <c r="F165" i="12"/>
  <c r="F288" i="12"/>
  <c r="F467" i="12"/>
  <c r="E240" i="12"/>
  <c r="F104" i="12"/>
  <c r="E202" i="12"/>
  <c r="E218" i="12"/>
  <c r="F140" i="12"/>
  <c r="F411" i="12"/>
  <c r="E121" i="12"/>
  <c r="F534" i="12"/>
  <c r="F533" i="12"/>
  <c r="E182" i="12"/>
  <c r="F86" i="12"/>
  <c r="F153" i="12"/>
  <c r="F283" i="12"/>
  <c r="F58" i="12"/>
  <c r="E389" i="12"/>
  <c r="F309" i="12"/>
  <c r="F224" i="12"/>
  <c r="E295" i="12"/>
  <c r="E337" i="12"/>
  <c r="F564" i="12"/>
  <c r="E324" i="12"/>
  <c r="E492" i="12"/>
  <c r="F551" i="12"/>
  <c r="E431" i="12"/>
  <c r="F361" i="12"/>
  <c r="F64" i="12"/>
  <c r="E326" i="12"/>
  <c r="F266" i="12"/>
  <c r="F548" i="12"/>
  <c r="E526" i="12"/>
  <c r="E358" i="12"/>
  <c r="F323" i="12"/>
  <c r="F190" i="12"/>
  <c r="F399" i="12"/>
  <c r="F557" i="12"/>
  <c r="E368" i="12"/>
  <c r="E449" i="12"/>
  <c r="E480" i="12"/>
  <c r="E393" i="12"/>
  <c r="E160" i="12"/>
  <c r="E103" i="12"/>
  <c r="F156" i="12"/>
  <c r="E141" i="12"/>
  <c r="F404" i="12"/>
  <c r="E457" i="12"/>
  <c r="F163" i="12"/>
  <c r="E194" i="12"/>
  <c r="E300" i="12"/>
  <c r="F427" i="12"/>
  <c r="E511" i="12"/>
  <c r="E386" i="12"/>
  <c r="F24" i="12"/>
  <c r="F517" i="12"/>
  <c r="E55" i="12"/>
  <c r="E113" i="12"/>
  <c r="F485" i="12"/>
  <c r="F527" i="12"/>
  <c r="F170" i="12"/>
  <c r="F213" i="12"/>
  <c r="E566" i="12"/>
  <c r="E265" i="12"/>
  <c r="F393" i="12"/>
  <c r="F133" i="12"/>
  <c r="E353" i="12"/>
  <c r="F127" i="12"/>
  <c r="F486" i="12"/>
  <c r="F382" i="12"/>
  <c r="F265" i="12"/>
  <c r="E420" i="12"/>
  <c r="F441" i="12"/>
  <c r="E86" i="12"/>
  <c r="E114" i="12"/>
  <c r="F174" i="12"/>
  <c r="E128" i="12"/>
  <c r="F550" i="12"/>
  <c r="E395" i="12"/>
  <c r="F207" i="12"/>
  <c r="F89" i="12"/>
  <c r="E136" i="12"/>
  <c r="F450" i="12"/>
  <c r="F479" i="12"/>
  <c r="F260" i="12"/>
  <c r="E496" i="12"/>
  <c r="E332" i="12"/>
  <c r="F292" i="12"/>
  <c r="F430" i="12"/>
  <c r="F92" i="12"/>
  <c r="F193" i="12"/>
  <c r="F465" i="12"/>
  <c r="E153" i="12"/>
  <c r="E223" i="12"/>
  <c r="F362" i="12"/>
  <c r="F99" i="12"/>
  <c r="E404" i="12"/>
  <c r="E522" i="12"/>
  <c r="E156" i="12"/>
  <c r="E536" i="12"/>
  <c r="F342" i="12"/>
  <c r="E550" i="12"/>
  <c r="E262" i="12"/>
  <c r="F443" i="12"/>
  <c r="E301" i="12"/>
  <c r="E336" i="12"/>
  <c r="F36" i="12"/>
  <c r="F129" i="12"/>
  <c r="E271" i="12"/>
  <c r="E475" i="12"/>
  <c r="F295" i="12"/>
  <c r="E219" i="12"/>
  <c r="E119" i="12"/>
  <c r="E122" i="12"/>
  <c r="F270" i="12"/>
  <c r="F60" i="12"/>
  <c r="E508" i="12"/>
  <c r="F495" i="12"/>
  <c r="F388" i="12"/>
  <c r="F154" i="12"/>
  <c r="F494" i="12"/>
  <c r="E294" i="12"/>
  <c r="E537" i="12"/>
  <c r="F230" i="12"/>
  <c r="F179" i="12"/>
  <c r="E197" i="12"/>
  <c r="F440" i="12"/>
  <c r="E237" i="12"/>
  <c r="E322" i="12"/>
  <c r="F126" i="12"/>
  <c r="F472" i="12"/>
  <c r="E441" i="12"/>
  <c r="F498" i="12"/>
  <c r="E104" i="12"/>
  <c r="F394" i="12"/>
  <c r="F223" i="12"/>
  <c r="F95" i="12"/>
  <c r="F422" i="12"/>
  <c r="E468" i="12"/>
  <c r="F314" i="12"/>
  <c r="E503" i="12"/>
  <c r="E225" i="12"/>
  <c r="F356" i="12"/>
  <c r="E472" i="12"/>
  <c r="F216" i="12"/>
  <c r="F258" i="12"/>
  <c r="E198" i="12"/>
  <c r="E30" i="12"/>
  <c r="E229" i="12"/>
  <c r="E287" i="12"/>
  <c r="F164" i="12"/>
  <c r="F460" i="12"/>
  <c r="F105" i="12"/>
  <c r="F363" i="12"/>
  <c r="F241" i="12"/>
  <c r="E312" i="12"/>
  <c r="F121" i="12"/>
  <c r="F451" i="12"/>
  <c r="F251" i="12"/>
  <c r="F263" i="12"/>
  <c r="E149" i="12"/>
  <c r="E548" i="12"/>
  <c r="E227" i="12"/>
  <c r="E203" i="12"/>
  <c r="F547" i="12"/>
  <c r="E338" i="12"/>
  <c r="F493" i="12"/>
  <c r="E137" i="12"/>
  <c r="F85" i="12"/>
  <c r="F375" i="12"/>
  <c r="E391" i="12"/>
  <c r="E109" i="12"/>
  <c r="E464" i="12"/>
  <c r="F21" i="12"/>
  <c r="E168" i="12"/>
  <c r="E233" i="12"/>
  <c r="E309" i="12"/>
  <c r="E142" i="12"/>
  <c r="F194" i="12"/>
  <c r="F250" i="12"/>
  <c r="E521" i="12"/>
  <c r="E519" i="12"/>
  <c r="E54" i="12"/>
  <c r="F293" i="12"/>
  <c r="E76" i="12"/>
  <c r="E29" i="12"/>
  <c r="F294" i="12"/>
  <c r="E236" i="12"/>
  <c r="F474" i="12"/>
  <c r="F535" i="12"/>
  <c r="F302" i="12"/>
  <c r="E560" i="12"/>
  <c r="E274" i="12"/>
  <c r="F507" i="12"/>
  <c r="E455" i="12"/>
  <c r="E398" i="12"/>
  <c r="F277" i="12"/>
  <c r="F247" i="12"/>
  <c r="E178" i="12"/>
  <c r="E549" i="12"/>
  <c r="E313" i="12"/>
  <c r="E417" i="12"/>
  <c r="E573" i="12"/>
  <c r="F526" i="12"/>
  <c r="F118" i="12"/>
  <c r="E73" i="12"/>
  <c r="F56" i="12"/>
  <c r="E495" i="12"/>
  <c r="E166" i="12"/>
  <c r="E226" i="12"/>
  <c r="F96" i="12"/>
  <c r="E539" i="12"/>
  <c r="F125" i="12"/>
  <c r="E91" i="12"/>
  <c r="F28" i="12"/>
  <c r="F337" i="12"/>
  <c r="E345" i="12"/>
  <c r="E65" i="12"/>
  <c r="E352" i="12"/>
  <c r="F114" i="12"/>
  <c r="F138" i="12"/>
  <c r="E175" i="12"/>
  <c r="F303" i="12"/>
  <c r="E285" i="12"/>
  <c r="F87" i="12"/>
  <c r="F128" i="12"/>
  <c r="F421" i="12"/>
  <c r="E396" i="12"/>
  <c r="F469" i="12"/>
  <c r="F419" i="12"/>
  <c r="F91" i="12"/>
  <c r="F373" i="12"/>
  <c r="F343" i="12"/>
  <c r="E204" i="12"/>
  <c r="F372" i="12"/>
  <c r="E553" i="12"/>
  <c r="E83" i="12"/>
  <c r="F23" i="12"/>
  <c r="F39" i="12"/>
  <c r="E215" i="12"/>
  <c r="E220" i="12"/>
  <c r="F528" i="12"/>
  <c r="E308" i="12"/>
  <c r="F51" i="12"/>
  <c r="F161" i="12"/>
  <c r="E253" i="12"/>
  <c r="E448" i="12"/>
  <c r="F484" i="12"/>
  <c r="E481" i="12"/>
  <c r="F188" i="12"/>
  <c r="E38" i="12"/>
  <c r="F307" i="12"/>
  <c r="F355" i="12"/>
  <c r="F301" i="12"/>
  <c r="F143" i="12"/>
  <c r="F447" i="12"/>
  <c r="F257" i="12"/>
  <c r="F67" i="12"/>
  <c r="E165" i="12"/>
  <c r="E567" i="12"/>
  <c r="E41" i="12"/>
  <c r="E523" i="12"/>
  <c r="E540" i="12"/>
  <c r="E462" i="12"/>
  <c r="E366" i="12"/>
  <c r="F166" i="12"/>
  <c r="F186" i="12"/>
  <c r="E405" i="12"/>
  <c r="E39" i="12"/>
  <c r="E212" i="12"/>
  <c r="F406" i="12"/>
  <c r="F77" i="12"/>
  <c r="E510" i="12"/>
  <c r="F480" i="12"/>
  <c r="E131" i="12"/>
  <c r="F446" i="12"/>
  <c r="F559" i="12"/>
  <c r="F525" i="12"/>
  <c r="E334" i="12"/>
  <c r="F560" i="12"/>
  <c r="F319" i="12"/>
  <c r="E85" i="12"/>
  <c r="E281" i="12"/>
  <c r="F539" i="12"/>
  <c r="F374" i="12"/>
  <c r="E27" i="12"/>
  <c r="E199" i="12"/>
  <c r="F566" i="12"/>
  <c r="F299" i="12"/>
  <c r="F275" i="12"/>
  <c r="F73" i="12"/>
  <c r="E155" i="12"/>
  <c r="F113" i="12"/>
  <c r="E52" i="12"/>
  <c r="E135" i="12"/>
  <c r="E257" i="12"/>
  <c r="E93" i="12"/>
  <c r="E246" i="12"/>
  <c r="E488" i="12"/>
  <c r="F473" i="12"/>
  <c r="E377" i="12"/>
  <c r="E315" i="12"/>
  <c r="E380" i="12"/>
  <c r="E401" i="12"/>
  <c r="E115" i="12"/>
  <c r="E415" i="12"/>
  <c r="E498" i="12"/>
  <c r="E545" i="12"/>
  <c r="E403" i="12"/>
  <c r="E112" i="12"/>
  <c r="F185" i="12"/>
  <c r="F191" i="12"/>
  <c r="E390" i="12"/>
  <c r="F93" i="12"/>
  <c r="F573" i="12"/>
  <c r="F434" i="12"/>
  <c r="F433" i="12"/>
  <c r="F315" i="12"/>
  <c r="F172" i="12"/>
  <c r="F324" i="12"/>
  <c r="F20" i="12"/>
  <c r="F470" i="12"/>
  <c r="E424" i="12"/>
  <c r="F339" i="12"/>
  <c r="E459" i="12"/>
  <c r="F387" i="12"/>
  <c r="F35" i="12"/>
  <c r="F208" i="12"/>
  <c r="E190" i="12"/>
  <c r="E244" i="12"/>
  <c r="E75" i="12"/>
  <c r="F545" i="12"/>
  <c r="E517" i="12"/>
  <c r="E317" i="12"/>
  <c r="F376" i="12"/>
  <c r="F45" i="12"/>
  <c r="F437" i="12"/>
  <c r="F325" i="12"/>
  <c r="E79" i="12"/>
  <c r="F159" i="12"/>
  <c r="F461" i="12"/>
  <c r="E447" i="12"/>
  <c r="E171" i="12"/>
  <c r="E181" i="12"/>
  <c r="F239" i="12"/>
  <c r="E518" i="12"/>
  <c r="F326" i="12"/>
  <c r="E329" i="12"/>
  <c r="F464" i="12"/>
  <c r="E406" i="12"/>
  <c r="F432" i="12"/>
  <c r="E35" i="12"/>
  <c r="F181" i="12"/>
  <c r="F219" i="12"/>
  <c r="F311" i="12"/>
  <c r="F335" i="12"/>
  <c r="E82" i="12"/>
  <c r="F157" i="12"/>
  <c r="E375" i="12"/>
  <c r="F403" i="12"/>
  <c r="F409" i="12"/>
  <c r="F124" i="12"/>
  <c r="F231" i="12"/>
  <c r="F300" i="12"/>
  <c r="E458" i="12"/>
  <c r="F171" i="12"/>
  <c r="E467" i="12"/>
  <c r="F563" i="12"/>
  <c r="F524" i="12"/>
  <c r="F522" i="12"/>
  <c r="E127" i="12"/>
  <c r="E28" i="12"/>
  <c r="F70" i="12"/>
  <c r="E493" i="12"/>
  <c r="F340" i="12"/>
  <c r="E239" i="12"/>
  <c r="E314" i="12"/>
  <c r="F561" i="12"/>
  <c r="E250" i="12"/>
  <c r="E80" i="12"/>
  <c r="E568" i="12"/>
  <c r="E258" i="12"/>
  <c r="F417" i="12"/>
  <c r="F521" i="12"/>
  <c r="F198" i="12"/>
  <c r="E305" i="12"/>
  <c r="F385" i="12"/>
  <c r="F313" i="12"/>
  <c r="E423" i="12"/>
  <c r="E507" i="12"/>
  <c r="F317" i="12"/>
  <c r="E370" i="12"/>
  <c r="F226" i="12"/>
  <c r="E108" i="12"/>
  <c r="E504" i="12"/>
  <c r="E170" i="12"/>
  <c r="E278" i="12"/>
  <c r="F108" i="12"/>
  <c r="F471" i="12"/>
  <c r="E359" i="12"/>
  <c r="E558" i="12"/>
  <c r="E357" i="12"/>
  <c r="F347" i="12"/>
  <c r="F321" i="12"/>
  <c r="E81" i="12"/>
  <c r="F424" i="12"/>
  <c r="E367" i="12"/>
  <c r="E351" i="12"/>
  <c r="E360" i="12"/>
  <c r="E195" i="12"/>
  <c r="E333" i="12"/>
  <c r="E349" i="12"/>
  <c r="E304" i="12"/>
  <c r="E505" i="12"/>
  <c r="F348" i="12"/>
  <c r="E145" i="12"/>
  <c r="E34" i="12"/>
  <c r="E450" i="12"/>
  <c r="F331" i="12"/>
  <c r="E542" i="12"/>
  <c r="E205" i="12"/>
  <c r="F413" i="12"/>
  <c r="E361" i="12"/>
  <c r="F497" i="12"/>
  <c r="E61" i="12"/>
  <c r="E275" i="12"/>
  <c r="F189" i="12"/>
  <c r="F100" i="12"/>
  <c r="F205" i="12"/>
  <c r="F262" i="12"/>
  <c r="E292" i="12"/>
  <c r="E348" i="12"/>
  <c r="E302" i="12"/>
  <c r="E363" i="12"/>
  <c r="E94" i="12"/>
  <c r="E105" i="12"/>
  <c r="F192" i="12"/>
  <c r="E409" i="12"/>
  <c r="F178" i="12"/>
  <c r="E392" i="12"/>
  <c r="E60" i="12"/>
  <c r="F501" i="12"/>
  <c r="E56" i="12"/>
  <c r="F405" i="12"/>
  <c r="E263" i="12"/>
  <c r="E59" i="12"/>
  <c r="F240" i="12"/>
  <c r="F31" i="12"/>
  <c r="F214" i="12"/>
  <c r="E47" i="12"/>
  <c r="E547" i="12"/>
  <c r="F281" i="12"/>
  <c r="F47" i="12"/>
  <c r="E373" i="12"/>
  <c r="F37" i="12"/>
  <c r="E429" i="12"/>
  <c r="E280" i="12"/>
  <c r="E328" i="12"/>
  <c r="F69" i="12"/>
  <c r="E98" i="12"/>
  <c r="E129" i="12"/>
  <c r="E179" i="12"/>
  <c r="F111" i="12"/>
  <c r="E323" i="12"/>
  <c r="F571" i="12"/>
  <c r="E321" i="12"/>
  <c r="F442" i="12"/>
  <c r="F558" i="12"/>
  <c r="F428" i="12"/>
  <c r="F453" i="12"/>
  <c r="F360" i="12"/>
  <c r="F352" i="12"/>
  <c r="E512" i="12"/>
  <c r="E476" i="12"/>
  <c r="E341" i="12"/>
  <c r="E95" i="12"/>
  <c r="E419" i="12"/>
  <c r="E298" i="12"/>
  <c r="F400" i="12"/>
  <c r="E564" i="12"/>
  <c r="F290" i="12"/>
  <c r="F519" i="12"/>
  <c r="E92" i="12"/>
  <c r="F54" i="12"/>
  <c r="E270" i="12"/>
  <c r="F555" i="12"/>
  <c r="F269" i="12"/>
  <c r="E44" i="12"/>
  <c r="F546" i="12"/>
  <c r="E234" i="12"/>
  <c r="E570" i="12"/>
  <c r="E282" i="12"/>
  <c r="E541" i="12"/>
  <c r="F396" i="12"/>
  <c r="E255" i="12"/>
  <c r="E388" i="12"/>
  <c r="F554" i="12"/>
  <c r="F549" i="12"/>
  <c r="F529" i="12"/>
  <c r="F458" i="12"/>
  <c r="E134" i="12"/>
  <c r="F518" i="12"/>
  <c r="E140" i="12"/>
  <c r="E50" i="12"/>
  <c r="F61" i="12"/>
  <c r="E191" i="12"/>
  <c r="F55" i="12"/>
  <c r="F32" i="12"/>
  <c r="E483" i="12"/>
  <c r="F83" i="12"/>
  <c r="F569" i="12"/>
  <c r="F502" i="12"/>
  <c r="F256" i="12"/>
  <c r="F107" i="12"/>
  <c r="F379" i="12"/>
  <c r="E26" i="12"/>
  <c r="F291" i="12"/>
  <c r="E174" i="12"/>
  <c r="F74" i="12"/>
  <c r="E167" i="12"/>
  <c r="F152" i="12"/>
  <c r="E78" i="12"/>
  <c r="F378" i="12"/>
  <c r="E316" i="12"/>
  <c r="E43" i="12"/>
  <c r="F448" i="12"/>
  <c r="E571" i="12"/>
  <c r="F478" i="12"/>
  <c r="F132" i="12"/>
  <c r="F184" i="12"/>
  <c r="F176" i="12"/>
  <c r="F151" i="12"/>
  <c r="F97" i="12"/>
  <c r="E266" i="12"/>
  <c r="F468" i="12"/>
  <c r="F297" i="12"/>
  <c r="F145" i="12"/>
  <c r="E286" i="12"/>
  <c r="F370" i="12"/>
  <c r="F274" i="12"/>
  <c r="E188" i="12"/>
  <c r="F195" i="12"/>
  <c r="E414" i="12"/>
  <c r="F203" i="12"/>
  <c r="F341" i="12"/>
  <c r="E407" i="12"/>
  <c r="E296" i="12"/>
  <c r="E408" i="12"/>
  <c r="F336" i="12"/>
  <c r="F68" i="12"/>
  <c r="E484" i="12"/>
  <c r="F183" i="12"/>
  <c r="E151" i="12"/>
  <c r="F200" i="12"/>
  <c r="F148" i="12"/>
  <c r="F225" i="12"/>
  <c r="E369" i="12"/>
  <c r="F334" i="12"/>
  <c r="F412" i="12"/>
  <c r="E101" i="12"/>
  <c r="F234" i="12"/>
  <c r="E372" i="12"/>
  <c r="E273" i="12"/>
  <c r="F541" i="12"/>
  <c r="F420" i="12"/>
  <c r="F245" i="12"/>
  <c r="E339" i="12"/>
  <c r="E48" i="12"/>
  <c r="E524" i="12"/>
  <c r="E248" i="12"/>
  <c r="E216" i="12"/>
  <c r="F268" i="12"/>
  <c r="F426" i="12"/>
  <c r="E62" i="12"/>
  <c r="E362" i="12"/>
  <c r="E356" i="12"/>
  <c r="E107" i="12"/>
  <c r="E159" i="12"/>
  <c r="F146" i="12"/>
  <c r="F491" i="12"/>
  <c r="E432" i="12"/>
  <c r="F351" i="12"/>
  <c r="F131" i="12"/>
  <c r="F284" i="12"/>
  <c r="E279" i="12"/>
  <c r="F318" i="12"/>
  <c r="E180" i="12"/>
  <c r="F264" i="12"/>
  <c r="F520" i="12"/>
  <c r="F25" i="12"/>
  <c r="F158" i="12"/>
  <c r="E454" i="12"/>
  <c r="E477" i="12"/>
  <c r="E57" i="12"/>
  <c r="F408" i="12"/>
  <c r="E169" i="12"/>
  <c r="F531" i="12"/>
  <c r="E120" i="12"/>
  <c r="F349" i="12"/>
  <c r="F508" i="12"/>
  <c r="F504" i="12"/>
  <c r="E340" i="12"/>
  <c r="E562" i="12"/>
  <c r="F333" i="12"/>
  <c r="E249" i="12"/>
  <c r="F255" i="12"/>
  <c r="F103" i="12"/>
  <c r="E260" i="12"/>
  <c r="E559" i="12"/>
  <c r="E284" i="12"/>
  <c r="F350" i="12"/>
  <c r="F72" i="12"/>
  <c r="E259" i="12"/>
  <c r="F65" i="12"/>
  <c r="F197" i="12"/>
  <c r="F149" i="12"/>
  <c r="E289" i="12"/>
  <c r="E444" i="12"/>
  <c r="F556" i="12"/>
  <c r="F78" i="12"/>
  <c r="E267" i="12"/>
  <c r="E303" i="12"/>
  <c r="F312" i="12"/>
  <c r="E383" i="12"/>
  <c r="F435" i="12"/>
  <c r="E132" i="12"/>
  <c r="F57" i="12"/>
  <c r="E387" i="12"/>
  <c r="F272" i="12"/>
  <c r="E561" i="12"/>
  <c r="F366" i="12"/>
  <c r="F249" i="12"/>
  <c r="E394" i="12"/>
  <c r="F477" i="12"/>
  <c r="E164" i="12"/>
  <c r="E355" i="12"/>
  <c r="F139" i="12"/>
  <c r="E291" i="12"/>
  <c r="F211" i="12"/>
  <c r="F115" i="12"/>
  <c r="E200" i="12"/>
  <c r="F397" i="12"/>
  <c r="F50" i="12"/>
  <c r="F253" i="12"/>
  <c r="F488" i="12"/>
  <c r="F391" i="12"/>
  <c r="E272" i="12"/>
  <c r="E187" i="12"/>
  <c r="F389" i="12"/>
  <c r="E327" i="12"/>
  <c r="E288" i="12"/>
  <c r="F30" i="12"/>
  <c r="F332" i="12"/>
  <c r="E572" i="12"/>
  <c r="E551" i="12"/>
  <c r="E235" i="12"/>
  <c r="E410" i="12"/>
  <c r="E74" i="12"/>
  <c r="E23" i="12"/>
  <c r="F390" i="12"/>
  <c r="E176" i="12"/>
  <c r="F540" i="12"/>
  <c r="E494" i="12"/>
  <c r="F215" i="12"/>
  <c r="F414" i="12"/>
  <c r="E148" i="12"/>
  <c r="E21" i="12"/>
  <c r="F359" i="12"/>
  <c r="F377" i="12"/>
  <c r="F232" i="12"/>
  <c r="F210" i="12"/>
  <c r="E528" i="12"/>
  <c r="E529" i="12"/>
  <c r="E397" i="12"/>
  <c r="F26" i="12"/>
  <c r="E400" i="12"/>
  <c r="E290" i="12"/>
  <c r="E469" i="12"/>
  <c r="E426" i="12"/>
  <c r="E376" i="12"/>
  <c r="E90" i="12"/>
  <c r="E411" i="12"/>
  <c r="E64" i="12"/>
  <c r="E544" i="12"/>
  <c r="D15" i="1" l="1"/>
  <c r="D240" i="1"/>
  <c r="D262" i="1"/>
  <c r="D417" i="1"/>
  <c r="D398" i="1"/>
  <c r="D456" i="1"/>
  <c r="D245" i="1"/>
  <c r="D589" i="1"/>
  <c r="D430" i="1"/>
  <c r="D370" i="1"/>
  <c r="D18" i="1"/>
  <c r="D429" i="1"/>
  <c r="D431" i="1"/>
  <c r="D536" i="1"/>
  <c r="D285" i="1"/>
  <c r="D283" i="1" s="1"/>
  <c r="D47" i="1"/>
  <c r="H19" i="6" s="1"/>
  <c r="J19" i="6" s="1"/>
  <c r="K19" i="6" s="1"/>
  <c r="D437" i="1"/>
  <c r="D126" i="1"/>
  <c r="D241" i="1"/>
  <c r="D152" i="1"/>
  <c r="H34" i="6" s="1"/>
  <c r="J34" i="6" s="1"/>
  <c r="K34" i="6" s="1"/>
  <c r="D524" i="1"/>
  <c r="D279" i="1"/>
  <c r="D406" i="1"/>
  <c r="D305" i="1"/>
  <c r="D55" i="1"/>
  <c r="D348" i="1"/>
  <c r="D83" i="1"/>
  <c r="D606" i="1"/>
  <c r="D162" i="1"/>
  <c r="D222" i="1"/>
  <c r="D65" i="1"/>
  <c r="D78" i="1"/>
  <c r="D389" i="1"/>
  <c r="D114" i="1"/>
  <c r="D287" i="1"/>
  <c r="D371" i="1"/>
  <c r="D552" i="1"/>
  <c r="H103" i="6" s="1"/>
  <c r="J103" i="6" s="1"/>
  <c r="K103" i="6" s="1"/>
  <c r="D556" i="1"/>
  <c r="H109" i="6" s="1"/>
  <c r="J109" i="6" s="1"/>
  <c r="K109" i="6" s="1"/>
  <c r="D388" i="1"/>
  <c r="D580" i="1"/>
  <c r="D448" i="1"/>
  <c r="D175" i="1"/>
  <c r="D14" i="1"/>
  <c r="H8" i="6" s="1"/>
  <c r="J8" i="6" s="1"/>
  <c r="K8" i="6" s="1"/>
  <c r="D569" i="1"/>
  <c r="D297" i="1"/>
  <c r="D356" i="1"/>
  <c r="D318" i="1"/>
  <c r="D144" i="1"/>
  <c r="D390" i="1"/>
  <c r="D539" i="1"/>
  <c r="D159" i="1"/>
  <c r="H40" i="6" s="1"/>
  <c r="J40" i="6" s="1"/>
  <c r="K40" i="6" s="1"/>
  <c r="D476" i="1"/>
  <c r="D301" i="1"/>
  <c r="H55" i="6" s="1"/>
  <c r="J55" i="6" s="1"/>
  <c r="K55" i="6" s="1"/>
  <c r="D275" i="1"/>
  <c r="D462" i="1"/>
  <c r="D590" i="1"/>
  <c r="D264" i="1"/>
  <c r="H51" i="6" s="1"/>
  <c r="J51" i="6" s="1"/>
  <c r="K51" i="6" s="1"/>
  <c r="D454" i="1"/>
  <c r="H77" i="6" s="1"/>
  <c r="J77" i="6" s="1"/>
  <c r="K77" i="6" s="1"/>
  <c r="D372" i="1"/>
  <c r="D255" i="1"/>
  <c r="D161" i="1"/>
  <c r="D228" i="1"/>
  <c r="D205" i="1"/>
  <c r="D69" i="1"/>
  <c r="D374" i="1"/>
  <c r="D380" i="1"/>
  <c r="D233" i="1"/>
  <c r="D220" i="1"/>
  <c r="D307" i="1"/>
  <c r="D410" i="1"/>
  <c r="D158" i="1"/>
  <c r="H39" i="6" s="1"/>
  <c r="D331" i="1"/>
  <c r="H58" i="6" s="1"/>
  <c r="J58" i="6" s="1"/>
  <c r="K58" i="6" s="1"/>
  <c r="D512" i="1"/>
  <c r="H88" i="6" s="1"/>
  <c r="J88" i="6" s="1"/>
  <c r="K88" i="6" s="1"/>
  <c r="D108" i="1"/>
  <c r="D168" i="1"/>
  <c r="D198" i="1"/>
  <c r="D206" i="1"/>
  <c r="D145" i="1"/>
  <c r="H33" i="6" s="1"/>
  <c r="J33" i="6" s="1"/>
  <c r="K33" i="6" s="1"/>
  <c r="D525" i="1"/>
  <c r="D490" i="1"/>
  <c r="D418" i="1"/>
  <c r="D169" i="1"/>
  <c r="D79" i="1"/>
  <c r="D325" i="1"/>
  <c r="D419" i="1"/>
  <c r="D118" i="1"/>
  <c r="H31" i="6" s="1"/>
  <c r="J31" i="6" s="1"/>
  <c r="K31" i="6" s="1"/>
  <c r="D288" i="1"/>
  <c r="D550" i="1"/>
  <c r="H101" i="6" s="1"/>
  <c r="J101" i="6" s="1"/>
  <c r="K101" i="6" s="1"/>
  <c r="D619" i="1"/>
  <c r="H122" i="6" s="1"/>
  <c r="J122" i="6" s="1"/>
  <c r="K122" i="6" s="1"/>
  <c r="D89" i="1"/>
  <c r="D21" i="1"/>
  <c r="D52" i="1"/>
  <c r="D61" i="1"/>
  <c r="H24" i="6" s="1"/>
  <c r="J24" i="6" s="1"/>
  <c r="K24" i="6" s="1"/>
  <c r="D567" i="1"/>
  <c r="D500" i="1"/>
  <c r="D578" i="1"/>
  <c r="D598" i="1"/>
  <c r="D604" i="1"/>
  <c r="D436" i="1"/>
  <c r="D595" i="1"/>
  <c r="D302" i="1"/>
  <c r="D605" i="1"/>
  <c r="D51" i="1"/>
  <c r="D568" i="1"/>
  <c r="D324" i="1"/>
  <c r="D440" i="1"/>
  <c r="D391" i="1"/>
  <c r="D399" i="1"/>
  <c r="D495" i="1"/>
  <c r="H84" i="6" s="1"/>
  <c r="J84" i="6" s="1"/>
  <c r="K84" i="6" s="1"/>
  <c r="D464" i="1"/>
  <c r="D608" i="1"/>
  <c r="D484" i="1"/>
  <c r="D621" i="1"/>
  <c r="D122" i="1"/>
  <c r="D70" i="1"/>
  <c r="D30" i="1"/>
  <c r="H11" i="6" s="1"/>
  <c r="J11" i="6" s="1"/>
  <c r="K11" i="6" s="1"/>
  <c r="D44" i="1"/>
  <c r="H16" i="6" s="1"/>
  <c r="J16" i="6" s="1"/>
  <c r="K16" i="6" s="1"/>
  <c r="D314" i="1"/>
  <c r="D244" i="1"/>
  <c r="D270" i="1"/>
  <c r="D445" i="1"/>
  <c r="D549" i="1"/>
  <c r="D200" i="1"/>
  <c r="H42" i="6" s="1"/>
  <c r="J42" i="6" s="1"/>
  <c r="K42" i="6" s="1"/>
  <c r="D214" i="1"/>
  <c r="D295" i="1"/>
  <c r="D235" i="1"/>
  <c r="D111" i="1"/>
  <c r="D211" i="1"/>
  <c r="D545" i="1"/>
  <c r="D455" i="1"/>
  <c r="H78" i="6" s="1"/>
  <c r="J78" i="6" s="1"/>
  <c r="K78" i="6" s="1"/>
  <c r="D369" i="1"/>
  <c r="H62" i="6" s="1"/>
  <c r="J62" i="6" s="1"/>
  <c r="K62" i="6" s="1"/>
  <c r="D387" i="1"/>
  <c r="D474" i="1"/>
  <c r="D359" i="1"/>
  <c r="D386" i="1"/>
  <c r="H64" i="6" s="1"/>
  <c r="J64" i="6" s="1"/>
  <c r="K64" i="6" s="1"/>
  <c r="D518" i="1"/>
  <c r="D119" i="1"/>
  <c r="D256" i="1"/>
  <c r="D355" i="1"/>
  <c r="D349" i="1"/>
  <c r="D425" i="1"/>
  <c r="D224" i="1"/>
  <c r="D570" i="1"/>
  <c r="D459" i="1"/>
  <c r="D611" i="1"/>
  <c r="D379" i="1"/>
  <c r="D71" i="1"/>
  <c r="D571" i="1"/>
  <c r="D573" i="1"/>
  <c r="D613" i="1"/>
  <c r="D193" i="1"/>
  <c r="D334" i="1"/>
  <c r="D261" i="1"/>
  <c r="D136" i="1"/>
  <c r="D449" i="1"/>
  <c r="D443" i="1"/>
  <c r="D174" i="1"/>
  <c r="D373" i="1"/>
  <c r="D347" i="1"/>
  <c r="H61" i="6" s="1"/>
  <c r="J61" i="6" s="1"/>
  <c r="K61" i="6" s="1"/>
  <c r="D249" i="1"/>
  <c r="D203" i="1"/>
  <c r="D468" i="1"/>
  <c r="D506" i="1"/>
  <c r="D364" i="1"/>
  <c r="D269" i="1"/>
  <c r="D503" i="1"/>
  <c r="H86" i="6" s="1"/>
  <c r="J86" i="6" s="1"/>
  <c r="K86" i="6" s="1"/>
  <c r="D176" i="1"/>
  <c r="D363" i="1"/>
  <c r="D479" i="1"/>
  <c r="D41" i="1"/>
  <c r="D416" i="1"/>
  <c r="D594" i="1"/>
  <c r="D238" i="1"/>
  <c r="H47" i="6" s="1"/>
  <c r="J47" i="6" s="1"/>
  <c r="K47" i="6" s="1"/>
  <c r="D28" i="1"/>
  <c r="D427" i="1"/>
  <c r="D377" i="1"/>
  <c r="D516" i="1"/>
  <c r="D515" i="1" s="1"/>
  <c r="D362" i="1"/>
  <c r="D194" i="1"/>
  <c r="D353" i="1"/>
  <c r="D469" i="1"/>
  <c r="D470" i="1"/>
  <c r="D623" i="1"/>
  <c r="H124" i="6" s="1"/>
  <c r="J124" i="6" s="1"/>
  <c r="K124" i="6" s="1"/>
  <c r="D103" i="1"/>
  <c r="D213" i="1"/>
  <c r="H45" i="6" s="1"/>
  <c r="J45" i="6" s="1"/>
  <c r="K45" i="6" s="1"/>
  <c r="D207" i="1"/>
  <c r="D521" i="1"/>
  <c r="H89" i="6" s="1"/>
  <c r="J89" i="6" s="1"/>
  <c r="K89" i="6" s="1"/>
  <c r="D124" i="1"/>
  <c r="D75" i="1"/>
  <c r="D308" i="1"/>
  <c r="D333" i="1"/>
  <c r="D616" i="1"/>
  <c r="H119" i="6" s="1"/>
  <c r="J119" i="6" s="1"/>
  <c r="K119" i="6" s="1"/>
  <c r="D414" i="1"/>
  <c r="D588" i="1"/>
  <c r="D357" i="1"/>
  <c r="D610" i="1"/>
  <c r="D574" i="1"/>
  <c r="D609" i="1"/>
  <c r="D488" i="1"/>
  <c r="D82" i="1"/>
  <c r="D446" i="1"/>
  <c r="H76" i="6" s="1"/>
  <c r="J76" i="6" s="1"/>
  <c r="K76" i="6" s="1"/>
  <c r="D208" i="1"/>
  <c r="D68" i="1"/>
  <c r="D289" i="1"/>
  <c r="D489" i="1"/>
  <c r="D156" i="1"/>
  <c r="D335" i="1"/>
  <c r="D394" i="1"/>
  <c r="H65" i="6" s="1"/>
  <c r="J65" i="6" s="1"/>
  <c r="K65" i="6" s="1"/>
  <c r="D341" i="1"/>
  <c r="D210" i="1"/>
  <c r="D532" i="1"/>
  <c r="H94" i="6" s="1"/>
  <c r="J94" i="6" s="1"/>
  <c r="K94" i="6" s="1"/>
  <c r="D178" i="1"/>
  <c r="D48" i="1"/>
  <c r="H20" i="6" s="1"/>
  <c r="J20" i="6" s="1"/>
  <c r="K20" i="6" s="1"/>
  <c r="D577" i="1"/>
  <c r="D32" i="1"/>
  <c r="H13" i="6" s="1"/>
  <c r="J13" i="6" s="1"/>
  <c r="K13" i="6" s="1"/>
  <c r="D12" i="1"/>
  <c r="H6" i="6" s="1"/>
  <c r="J6" i="6" s="1"/>
  <c r="K6" i="6" s="1"/>
  <c r="D412" i="1"/>
  <c r="D382" i="1"/>
  <c r="D413" i="1"/>
  <c r="D99" i="1"/>
  <c r="D461" i="1"/>
  <c r="D514" i="1"/>
  <c r="D141" i="1"/>
  <c r="H32" i="6" s="1"/>
  <c r="J32" i="6" s="1"/>
  <c r="K32" i="6" s="1"/>
  <c r="D94" i="1"/>
  <c r="D337" i="1"/>
  <c r="D151" i="1"/>
  <c r="D125" i="1"/>
  <c r="D375" i="1"/>
  <c r="D24" i="1"/>
  <c r="D22" i="1" s="1"/>
  <c r="D137" i="1"/>
  <c r="D107" i="1"/>
  <c r="D53" i="1"/>
  <c r="H23" i="6" s="1"/>
  <c r="J23" i="6" s="1"/>
  <c r="K23" i="6" s="1"/>
  <c r="D130" i="1"/>
  <c r="D575" i="1"/>
  <c r="D277" i="1"/>
  <c r="H53" i="6" s="1"/>
  <c r="J53" i="6" s="1"/>
  <c r="K53" i="6" s="1"/>
  <c r="D310" i="1"/>
  <c r="D555" i="1"/>
  <c r="H108" i="6" s="1"/>
  <c r="J108" i="6" s="1"/>
  <c r="K108" i="6" s="1"/>
  <c r="D336" i="1"/>
  <c r="D584" i="1"/>
  <c r="H112" i="6" s="1"/>
  <c r="J112" i="6" s="1"/>
  <c r="K112" i="6" s="1"/>
  <c r="D510" i="1"/>
  <c r="D328" i="1"/>
  <c r="D327" i="1"/>
  <c r="D280" i="1"/>
  <c r="D218" i="1"/>
  <c r="D10" i="1"/>
  <c r="D415" i="1"/>
  <c r="H69" i="6" s="1"/>
  <c r="J69" i="6" s="1"/>
  <c r="K69" i="6" s="1"/>
  <c r="D91" i="1"/>
  <c r="D541" i="1"/>
  <c r="D596" i="1"/>
  <c r="D296" i="1"/>
  <c r="D281" i="1"/>
  <c r="D493" i="1"/>
  <c r="D133" i="1"/>
  <c r="D271" i="1"/>
  <c r="H52" i="6" s="1"/>
  <c r="J52" i="6" s="1"/>
  <c r="K52" i="6" s="1"/>
  <c r="D403" i="1"/>
  <c r="D116" i="1"/>
  <c r="D502" i="1"/>
  <c r="H85" i="6" s="1"/>
  <c r="J85" i="6" s="1"/>
  <c r="K85" i="6" s="1"/>
  <c r="D181" i="1"/>
  <c r="D290" i="1"/>
  <c r="D246" i="1"/>
  <c r="D395" i="1"/>
  <c r="D350" i="1"/>
  <c r="D472" i="1"/>
  <c r="D105" i="1"/>
  <c r="D253" i="1"/>
  <c r="D434" i="1"/>
  <c r="D546" i="1"/>
  <c r="D519" i="1"/>
  <c r="D138" i="1"/>
  <c r="D482" i="1"/>
  <c r="D201" i="1"/>
  <c r="H43" i="6" s="1"/>
  <c r="J43" i="6" s="1"/>
  <c r="K43" i="6" s="1"/>
  <c r="D260" i="1"/>
  <c r="D542" i="1"/>
  <c r="D171" i="1"/>
  <c r="D428" i="1"/>
  <c r="D543" i="1"/>
  <c r="D60" i="1"/>
  <c r="D303" i="1"/>
  <c r="D329" i="1"/>
  <c r="D142" i="1"/>
  <c r="D29" i="1"/>
  <c r="H10" i="6" s="1"/>
  <c r="J10" i="6" s="1"/>
  <c r="K10" i="6" s="1"/>
  <c r="D485" i="1"/>
  <c r="H82" i="6" s="1"/>
  <c r="J82" i="6" s="1"/>
  <c r="K82" i="6" s="1"/>
  <c r="D381" i="1"/>
  <c r="D110" i="1"/>
  <c r="H27" i="6" s="1"/>
  <c r="J27" i="6" s="1"/>
  <c r="K27" i="6" s="1"/>
  <c r="D401" i="1"/>
  <c r="D507" i="1"/>
  <c r="D216" i="1"/>
  <c r="D100" i="1"/>
  <c r="D466" i="1"/>
  <c r="D326" i="1"/>
  <c r="D293" i="1"/>
  <c r="D526" i="1"/>
  <c r="D492" i="1"/>
  <c r="D97" i="1"/>
  <c r="D237" i="1"/>
  <c r="D599" i="1"/>
  <c r="D196" i="1"/>
  <c r="D483" i="1"/>
  <c r="D298" i="1"/>
  <c r="D422" i="1"/>
  <c r="D534" i="1"/>
  <c r="D140" i="1"/>
  <c r="D146" i="1"/>
  <c r="D433" i="1"/>
  <c r="D243" i="1"/>
  <c r="H48" i="6" s="1"/>
  <c r="J48" i="6" s="1"/>
  <c r="K48" i="6" s="1"/>
  <c r="D192" i="1"/>
  <c r="D576" i="1"/>
  <c r="D533" i="1"/>
  <c r="D566" i="1"/>
  <c r="D13" i="1"/>
  <c r="H7" i="6" s="1"/>
  <c r="D477" i="1"/>
  <c r="D180" i="1"/>
  <c r="D444" i="1"/>
  <c r="D173" i="1"/>
  <c r="D607" i="1"/>
  <c r="D439" i="1"/>
  <c r="D212" i="1"/>
  <c r="D361" i="1"/>
  <c r="D597" i="1"/>
  <c r="D299" i="1"/>
  <c r="D64" i="1"/>
  <c r="D400" i="1"/>
  <c r="D600" i="1"/>
  <c r="D614" i="1"/>
  <c r="H117" i="6" s="1"/>
  <c r="J117" i="6" s="1"/>
  <c r="K117" i="6" s="1"/>
  <c r="D254" i="1"/>
  <c r="D345" i="1"/>
  <c r="H59" i="6" s="1"/>
  <c r="J59" i="6" s="1"/>
  <c r="K59" i="6" s="1"/>
  <c r="D57" i="1"/>
  <c r="D56" i="1" s="1"/>
  <c r="D317" i="1"/>
  <c r="H57" i="6" s="1"/>
  <c r="J57" i="6" s="1"/>
  <c r="K57" i="6" s="1"/>
  <c r="D170" i="1"/>
  <c r="D96" i="1"/>
  <c r="D582" i="1"/>
  <c r="H110" i="6" s="1"/>
  <c r="J110" i="6" s="1"/>
  <c r="K110" i="6" s="1"/>
  <c r="D583" i="1"/>
  <c r="H111" i="6" s="1"/>
  <c r="J111" i="6" s="1"/>
  <c r="K111" i="6" s="1"/>
  <c r="D451" i="1"/>
  <c r="D153" i="1"/>
  <c r="H35" i="6" s="1"/>
  <c r="J35" i="6" s="1"/>
  <c r="K35" i="6" s="1"/>
  <c r="D115" i="1"/>
  <c r="D511" i="1"/>
  <c r="H87" i="6" s="1"/>
  <c r="J87" i="6" s="1"/>
  <c r="K87" i="6" s="1"/>
  <c r="D322" i="1"/>
  <c r="D182" i="1"/>
  <c r="D366" i="1"/>
  <c r="D487" i="1"/>
  <c r="D250" i="1"/>
  <c r="D421" i="1"/>
  <c r="D480" i="1"/>
  <c r="H81" i="6" s="1"/>
  <c r="J81" i="6" s="1"/>
  <c r="K81" i="6" s="1"/>
  <c r="D615" i="1"/>
  <c r="H118" i="6" s="1"/>
  <c r="D259" i="1"/>
  <c r="D465" i="1"/>
  <c r="D300" i="1"/>
  <c r="D306" i="1"/>
  <c r="D221" i="1"/>
  <c r="D147" i="1"/>
  <c r="D438" i="1"/>
  <c r="D132" i="1"/>
  <c r="D313" i="1"/>
  <c r="D407" i="1"/>
  <c r="H67" i="6" s="1"/>
  <c r="J67" i="6" s="1"/>
  <c r="K67" i="6" s="1"/>
  <c r="D80" i="1"/>
  <c r="D81" i="1"/>
  <c r="D404" i="1"/>
  <c r="H66" i="6" s="1"/>
  <c r="J66" i="6" s="1"/>
  <c r="K66" i="6" s="1"/>
  <c r="D154" i="1"/>
  <c r="D234" i="1"/>
  <c r="D397" i="1"/>
  <c r="D432" i="1"/>
  <c r="D117" i="1"/>
  <c r="D581" i="1"/>
  <c r="D420" i="1"/>
  <c r="D248" i="1"/>
  <c r="H49" i="6" s="1"/>
  <c r="J49" i="6" s="1"/>
  <c r="K49" i="6" s="1"/>
  <c r="D458" i="1"/>
  <c r="D383" i="1"/>
  <c r="H63" i="6" s="1"/>
  <c r="J63" i="6" s="1"/>
  <c r="K63" i="6" s="1"/>
  <c r="D209" i="1"/>
  <c r="H44" i="6" s="1"/>
  <c r="J44" i="6" s="1"/>
  <c r="K44" i="6" s="1"/>
  <c r="D267" i="1"/>
  <c r="D98" i="1"/>
  <c r="D618" i="1"/>
  <c r="H121" i="6" s="1"/>
  <c r="J121" i="6" s="1"/>
  <c r="K121" i="6" s="1"/>
  <c r="D358" i="1"/>
  <c r="D321" i="1"/>
  <c r="D135" i="1"/>
  <c r="D63" i="1"/>
  <c r="H25" i="6" s="1"/>
  <c r="J25" i="6" s="1"/>
  <c r="K25" i="6" s="1"/>
  <c r="D591" i="1"/>
  <c r="D251" i="1"/>
  <c r="D441" i="1"/>
  <c r="D365" i="1"/>
  <c r="D457" i="1"/>
  <c r="D113" i="1"/>
  <c r="D557" i="1"/>
  <c r="D442" i="1"/>
  <c r="D276" i="1"/>
  <c r="D195" i="1"/>
  <c r="D561" i="1"/>
  <c r="D84" i="1"/>
  <c r="D150" i="1"/>
  <c r="D368" i="1"/>
  <c r="D291" i="1"/>
  <c r="D385" i="1"/>
  <c r="D31" i="1"/>
  <c r="H12" i="6" s="1"/>
  <c r="J12" i="6" s="1"/>
  <c r="D112" i="1"/>
  <c r="D527" i="1"/>
  <c r="D572" i="1"/>
  <c r="D87" i="1"/>
  <c r="D320" i="1"/>
  <c r="D323" i="1"/>
  <c r="D148" i="1"/>
  <c r="D593" i="1"/>
  <c r="D86" i="1"/>
  <c r="D620" i="1"/>
  <c r="H123" i="6" s="1"/>
  <c r="J123" i="6" s="1"/>
  <c r="K123" i="6" s="1"/>
  <c r="D123" i="1"/>
  <c r="D197" i="1"/>
  <c r="D49" i="1"/>
  <c r="H21" i="6" s="1"/>
  <c r="J21" i="6" s="1"/>
  <c r="K21" i="6" s="1"/>
  <c r="D376" i="1"/>
  <c r="D553" i="1"/>
  <c r="H106" i="6" s="1"/>
  <c r="J106" i="6" s="1"/>
  <c r="K106" i="6" s="1"/>
  <c r="D157" i="1"/>
  <c r="H38" i="6" s="1"/>
  <c r="J38" i="6" s="1"/>
  <c r="K38" i="6" s="1"/>
  <c r="D529" i="1"/>
  <c r="D204" i="1"/>
  <c r="D332" i="1"/>
  <c r="D560" i="1"/>
  <c r="D304" i="1"/>
  <c r="D177" i="1"/>
  <c r="D579" i="1"/>
  <c r="D393" i="1"/>
  <c r="D160" i="1"/>
  <c r="D601" i="1"/>
  <c r="D167" i="1"/>
  <c r="D164" i="1" s="1"/>
  <c r="D266" i="1"/>
  <c r="D120" i="1"/>
  <c r="D411" i="1"/>
  <c r="H68" i="6" s="1"/>
  <c r="J68" i="6" s="1"/>
  <c r="K68" i="6" s="1"/>
  <c r="D39" i="1"/>
  <c r="D38" i="1" s="1"/>
  <c r="D602" i="1"/>
  <c r="D538" i="1"/>
  <c r="D202" i="1"/>
  <c r="D27" i="1"/>
  <c r="H9" i="6" s="1"/>
  <c r="J9" i="6" s="1"/>
  <c r="K9" i="6" s="1"/>
  <c r="D540" i="1"/>
  <c r="D232" i="1"/>
  <c r="H46" i="6" s="1"/>
  <c r="J46" i="6" s="1"/>
  <c r="K46" i="6" s="1"/>
  <c r="D258" i="1"/>
  <c r="H50" i="6" s="1"/>
  <c r="J50" i="6" s="1"/>
  <c r="K50" i="6" s="1"/>
  <c r="D26" i="1"/>
  <c r="D498" i="1"/>
  <c r="D408" i="1"/>
  <c r="D494" i="1"/>
  <c r="D36" i="1"/>
  <c r="H15" i="6" s="1"/>
  <c r="J15" i="6" s="1"/>
  <c r="K15" i="6" s="1"/>
  <c r="D367" i="1"/>
  <c r="D247" i="1"/>
  <c r="D563" i="1"/>
  <c r="D172" i="1"/>
  <c r="D505" i="1"/>
  <c r="D554" i="1"/>
  <c r="H107" i="6" s="1"/>
  <c r="D535" i="1"/>
  <c r="D354" i="1"/>
  <c r="D236" i="1"/>
  <c r="D346" i="1"/>
  <c r="H60" i="6" s="1"/>
  <c r="J60" i="6" s="1"/>
  <c r="K60" i="6" s="1"/>
  <c r="D315" i="1"/>
  <c r="D537" i="1"/>
  <c r="D286" i="1"/>
  <c r="D230" i="1"/>
  <c r="D46" i="1"/>
  <c r="H18" i="6" s="1"/>
  <c r="J18" i="6" s="1"/>
  <c r="K18" i="6" s="1"/>
  <c r="D426" i="1"/>
  <c r="D340" i="1"/>
  <c r="D339" i="1"/>
  <c r="D311" i="1"/>
  <c r="D467" i="1"/>
  <c r="D460" i="1"/>
  <c r="D396" i="1"/>
  <c r="D242" i="1"/>
  <c r="D424" i="1"/>
  <c r="H73" i="6" s="1"/>
  <c r="J73" i="6" s="1"/>
  <c r="K73" i="6" s="1"/>
  <c r="D486" i="1"/>
  <c r="H83" i="6" s="1"/>
  <c r="J83" i="6" s="1"/>
  <c r="K83" i="6" s="1"/>
  <c r="D95" i="1"/>
  <c r="D548" i="1"/>
  <c r="D473" i="1"/>
  <c r="D478" i="1"/>
  <c r="D592" i="1"/>
  <c r="D585" i="1"/>
  <c r="D128" i="1"/>
  <c r="D475" i="1"/>
  <c r="D20" i="1"/>
  <c r="D19" i="1" s="1"/>
  <c r="D268" i="1"/>
  <c r="D330" i="1"/>
  <c r="D104" i="1"/>
  <c r="D491" i="1"/>
  <c r="D282" i="1"/>
  <c r="H54" i="6" s="1"/>
  <c r="J54" i="6" s="1"/>
  <c r="K54" i="6" s="1"/>
  <c r="D409" i="1"/>
  <c r="D612" i="1"/>
  <c r="D481" i="1"/>
  <c r="D450" i="1"/>
  <c r="D423" i="1"/>
  <c r="D72" i="1"/>
  <c r="D338" i="1"/>
  <c r="D59" i="1"/>
  <c r="D558" i="1"/>
  <c r="D129" i="1"/>
  <c r="D586" i="1"/>
  <c r="D179" i="1"/>
  <c r="D565" i="1"/>
  <c r="D155" i="1"/>
  <c r="D183" i="1"/>
  <c r="D435" i="1"/>
  <c r="D309" i="1"/>
  <c r="H56" i="6" s="1"/>
  <c r="J56" i="6" s="1"/>
  <c r="K56" i="6" s="1"/>
  <c r="D405" i="1"/>
  <c r="D35" i="1"/>
  <c r="D509" i="1"/>
  <c r="D622" i="1"/>
  <c r="D42" i="1"/>
  <c r="D263" i="1"/>
  <c r="D319" i="1"/>
  <c r="D33" i="1"/>
  <c r="H14" i="6" s="1"/>
  <c r="J14" i="6" s="1"/>
  <c r="K14" i="6" s="1"/>
  <c r="D392" i="1"/>
  <c r="D501" i="1"/>
  <c r="D11" i="1"/>
  <c r="D265" i="1"/>
  <c r="D121" i="1"/>
  <c r="D109" i="1"/>
  <c r="D143" i="1"/>
  <c r="D497" i="1"/>
  <c r="D34" i="1"/>
  <c r="D191" i="1"/>
  <c r="H41" i="6" s="1"/>
  <c r="J41" i="6" s="1"/>
  <c r="K41" i="6" s="1"/>
  <c r="D90" i="1"/>
  <c r="D587" i="1"/>
  <c r="D88" i="1"/>
  <c r="D134" i="1"/>
  <c r="D274" i="1"/>
  <c r="D294" i="1"/>
  <c r="D544" i="1"/>
  <c r="D522" i="1"/>
  <c r="D17" i="1"/>
  <c r="D16" i="1" s="1"/>
  <c r="D547" i="1"/>
  <c r="D504" i="1"/>
  <c r="D342" i="1"/>
  <c r="D45" i="1"/>
  <c r="H17" i="6" s="1"/>
  <c r="J17" i="6" s="1"/>
  <c r="K17" i="6" s="1"/>
  <c r="D564" i="1"/>
  <c r="D272" i="1"/>
  <c r="D531" i="1"/>
  <c r="D384" i="1"/>
  <c r="D50" i="1"/>
  <c r="H22" i="6" s="1"/>
  <c r="J22" i="6" s="1"/>
  <c r="K22" i="6" s="1"/>
  <c r="D199" i="1"/>
  <c r="D149" i="1"/>
  <c r="D67" i="1"/>
  <c r="D278" i="1"/>
  <c r="D617" i="1"/>
  <c r="H120" i="6" s="1"/>
  <c r="J120" i="6" s="1"/>
  <c r="K120" i="6" s="1"/>
  <c r="D496" i="1"/>
  <c r="D447" i="1"/>
  <c r="D252" i="1"/>
  <c r="D523" i="1"/>
  <c r="D499" i="1"/>
  <c r="D312" i="1"/>
  <c r="D62" i="1"/>
  <c r="D273" i="1"/>
  <c r="D226" i="1"/>
  <c r="D257" i="1"/>
  <c r="D360" i="1"/>
  <c r="D551" i="1"/>
  <c r="H102" i="6" s="1"/>
  <c r="D239" i="1"/>
  <c r="D562" i="1"/>
  <c r="D131" i="1"/>
  <c r="J102" i="6" l="1"/>
  <c r="K102" i="6" s="1"/>
  <c r="H104" i="6"/>
  <c r="J104" i="6" s="1"/>
  <c r="K104" i="6" s="1"/>
  <c r="H70" i="6"/>
  <c r="J70" i="6" s="1"/>
  <c r="K70" i="6" s="1"/>
  <c r="H28" i="6"/>
  <c r="J28" i="6" s="1"/>
  <c r="K28" i="6" s="1"/>
  <c r="H125" i="6"/>
  <c r="J125" i="6" s="1"/>
  <c r="K125" i="6" s="1"/>
  <c r="J118" i="6"/>
  <c r="K118" i="6" s="1"/>
  <c r="H36" i="6"/>
  <c r="J7" i="6"/>
  <c r="K7" i="6" s="1"/>
  <c r="H95" i="6"/>
  <c r="H97" i="6"/>
  <c r="J97" i="6" s="1"/>
  <c r="K97" i="6" s="1"/>
  <c r="H79" i="6"/>
  <c r="J79" i="6" s="1"/>
  <c r="K79" i="6" s="1"/>
  <c r="J107" i="6"/>
  <c r="K107" i="6" s="1"/>
  <c r="H113" i="6"/>
  <c r="J113" i="6" s="1"/>
  <c r="K113" i="6" s="1"/>
  <c r="D471" i="1"/>
  <c r="H80" i="6" s="1"/>
  <c r="J80" i="6" s="1"/>
  <c r="K80" i="6" s="1"/>
  <c r="H90" i="6"/>
  <c r="J90" i="6" s="1"/>
  <c r="K90" i="6" s="1"/>
  <c r="J39" i="6"/>
  <c r="K39" i="6" s="1"/>
  <c r="D463" i="1" l="1"/>
  <c r="J95" i="6"/>
  <c r="K95" i="6" s="1"/>
  <c r="H99" i="6"/>
  <c r="J99" i="6" s="1"/>
  <c r="K99" i="6" s="1"/>
  <c r="H92" i="6"/>
  <c r="J36" i="6"/>
  <c r="K36" i="6" s="1"/>
  <c r="J92" i="6" l="1"/>
  <c r="K92" i="6" s="1"/>
  <c r="H115" i="6"/>
  <c r="J115" i="6" l="1"/>
  <c r="K115" i="6" s="1"/>
  <c r="H127" i="6"/>
  <c r="J127" i="6" s="1"/>
  <c r="K127" i="6" s="1"/>
</calcChain>
</file>

<file path=xl/sharedStrings.xml><?xml version="1.0" encoding="utf-8"?>
<sst xmlns="http://schemas.openxmlformats.org/spreadsheetml/2006/main" count="2749" uniqueCount="1520">
  <si>
    <t/>
  </si>
  <si>
    <t>MOVIMENTI</t>
  </si>
  <si>
    <t>Valore Anno N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</si>
  <si>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</si>
  <si>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</si>
  <si>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</si>
  <si>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</si>
  <si>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</si>
  <si>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</si>
  <si>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</si>
  <si>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</si>
  <si>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</si>
  <si>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</si>
  <si>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</si>
  <si>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</si>
  <si>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</si>
  <si>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</si>
  <si>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</si>
  <si>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</si>
  <si>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</si>
  <si>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</si>
  <si>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</si>
  <si>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</si>
  <si>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</si>
  <si>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</si>
  <si>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</si>
  <si>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</si>
  <si>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</si>
  <si>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</si>
  <si>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</si>
  <si>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</si>
  <si>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</si>
  <si>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</si>
  <si>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</si>
  <si>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</si>
  <si>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</si>
  <si>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</si>
  <si>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</si>
  <si>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</si>
  <si>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</si>
  <si>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</si>
  <si>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</si>
  <si>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</si>
  <si>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</si>
  <si>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</si>
  <si>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</si>
  <si>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</si>
  <si>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</si>
  <si>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</si>
  <si>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</si>
  <si>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</si>
  <si>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</si>
  <si>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</si>
  <si>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</si>
  <si>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</si>
  <si>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</si>
  <si>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</si>
  <si>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</si>
  <si>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</si>
  <si>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</si>
  <si>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</si>
  <si>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</si>
  <si>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</si>
  <si>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</si>
  <si>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</si>
  <si>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</si>
  <si>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</si>
  <si>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</si>
  <si>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</si>
  <si>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</si>
  <si>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</si>
  <si>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</si>
  <si>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</si>
  <si>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</si>
  <si>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</si>
  <si>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</si>
  <si>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</si>
  <si>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</si>
  <si>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</si>
  <si>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</si>
  <si>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</si>
  <si>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</si>
  <si>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</si>
  <si>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</si>
  <si>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</si>
  <si>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</si>
  <si>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</si>
  <si>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</si>
  <si>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</si>
  <si>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</si>
  <si>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</si>
  <si>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</si>
  <si>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</si>
  <si>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</si>
  <si>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</si>
  <si>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</si>
  <si>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</si>
  <si>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</si>
  <si>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</si>
  <si>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</si>
  <si>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</si>
  <si>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</si>
  <si>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</si>
  <si>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</si>
  <si>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</si>
  <si>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</si>
  <si>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</si>
  <si>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</si>
  <si>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</si>
  <si>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</si>
  <si>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</si>
  <si>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</si>
  <si>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</si>
  <si>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</si>
  <si>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</si>
  <si>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</si>
  <si>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</si>
  <si>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</si>
  <si>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</si>
  <si>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</si>
  <si>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</si>
  <si>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</si>
  <si>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</si>
  <si>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</si>
  <si>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</si>
  <si>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</si>
  <si>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</si>
  <si>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</si>
  <si>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</si>
  <si>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</si>
  <si>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</si>
  <si>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</si>
  <si>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</si>
  <si>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</si>
  <si>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</si>
  <si>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</si>
  <si>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</si>
  <si>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</si>
  <si>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</si>
  <si>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</si>
  <si>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</si>
  <si>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</si>
  <si>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</si>
  <si>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</si>
  <si>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</si>
  <si>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</si>
  <si>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</si>
  <si>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</si>
  <si>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</si>
  <si>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</si>
  <si>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</si>
  <si>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</si>
  <si>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</si>
  <si>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</si>
  <si>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</si>
  <si>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</si>
  <si>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</si>
  <si>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</si>
  <si>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</si>
  <si>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</si>
  <si>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</si>
  <si>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</si>
  <si>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</si>
  <si>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</si>
  <si>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</si>
  <si>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</si>
  <si>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</si>
  <si>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</si>
  <si>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</si>
  <si>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</si>
  <si>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</si>
  <si>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</si>
  <si>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</si>
  <si>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</si>
  <si>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</si>
  <si>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</si>
  <si>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</si>
  <si>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</si>
  <si>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</si>
  <si>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</si>
  <si>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</si>
  <si>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</si>
  <si>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</si>
  <si>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</si>
  <si>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</si>
  <si>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</si>
  <si>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</si>
  <si>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</si>
  <si>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</si>
  <si>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</si>
  <si>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</si>
  <si>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</si>
  <si>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</si>
  <si>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</si>
  <si>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</si>
  <si>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</si>
  <si>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</si>
  <si>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</si>
  <si>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</si>
  <si>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</si>
  <si>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</si>
  <si>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</si>
  <si>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</si>
  <si>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</si>
  <si>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</si>
  <si>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</si>
  <si>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</si>
  <si>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</si>
  <si>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</si>
  <si>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</si>
  <si>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</si>
  <si>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</si>
  <si>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</si>
  <si>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</si>
  <si>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</si>
  <si>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</si>
  <si>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</si>
  <si>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</si>
  <si>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</si>
  <si>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</si>
  <si>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</si>
  <si>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</si>
  <si>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</si>
  <si>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</si>
  <si>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</si>
  <si>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</si>
  <si>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</si>
  <si>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</si>
  <si>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</si>
  <si>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</si>
  <si>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</si>
  <si>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</si>
  <si>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</si>
  <si>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</si>
  <si>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</si>
  <si>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</si>
  <si>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</si>
  <si>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</si>
  <si>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</si>
  <si>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</si>
  <si>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</si>
  <si>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</si>
  <si>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</si>
  <si>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</si>
  <si>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</si>
  <si>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</si>
  <si>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</si>
  <si>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</si>
  <si>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</si>
  <si>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</si>
  <si>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</si>
  <si>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</si>
  <si>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</si>
  <si>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</si>
  <si>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</si>
  <si>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</si>
  <si>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</si>
  <si>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</si>
  <si>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</si>
  <si>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</si>
  <si>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</si>
  <si>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</si>
  <si>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</si>
  <si>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</si>
  <si>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</si>
  <si>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</si>
  <si>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</si>
  <si>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</si>
  <si>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</si>
  <si>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</si>
  <si>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</si>
  <si>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</si>
  <si>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</si>
  <si>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</si>
  <si>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</si>
  <si>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</si>
  <si>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</si>
  <si>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</si>
  <si>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</si>
  <si>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</si>
  <si>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</si>
  <si>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</si>
  <si>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</si>
  <si>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</si>
  <si>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</si>
  <si>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</si>
  <si>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</si>
  <si>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</si>
  <si>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</si>
  <si>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</si>
  <si>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</si>
  <si>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</si>
  <si>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</si>
  <si>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</si>
  <si>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</si>
  <si>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</si>
  <si>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</si>
  <si>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</si>
  <si>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</si>
  <si>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</si>
  <si>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</si>
  <si>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</si>
  <si>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</si>
  <si>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</si>
  <si>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</si>
  <si>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</si>
  <si>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</si>
  <si>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</si>
  <si>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</si>
  <si>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</si>
  <si>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</si>
  <si>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</si>
  <si>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</si>
  <si>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</si>
  <si>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</si>
  <si>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</si>
  <si>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</si>
  <si>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</si>
  <si>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</si>
  <si>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</si>
  <si>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</si>
  <si>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</si>
  <si>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</si>
  <si>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</si>
  <si>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</si>
  <si>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</si>
  <si>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</si>
  <si>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</si>
  <si>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</si>
  <si>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</si>
  <si>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</si>
  <si>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</si>
  <si>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</si>
  <si>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</si>
  <si>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</si>
  <si>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</si>
  <si>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</si>
  <si>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</si>
  <si>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</si>
  <si>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</si>
  <si>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</si>
  <si>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</si>
  <si>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</si>
  <si>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</si>
  <si>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</si>
  <si>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</si>
  <si>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</si>
  <si>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</si>
  <si>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</si>
  <si>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</si>
  <si>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</si>
  <si>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</si>
  <si>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</si>
  <si>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</si>
  <si>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</si>
  <si>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</si>
  <si>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</si>
  <si>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</si>
  <si>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</si>
  <si>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</si>
  <si>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</si>
  <si>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</si>
  <si>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</si>
  <si>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</si>
  <si>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</si>
  <si>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</si>
  <si>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</si>
  <si>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</si>
  <si>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</si>
  <si>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</si>
  <si>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</si>
  <si>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</si>
  <si>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</si>
  <si>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</si>
  <si>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</si>
  <si>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</si>
  <si>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</si>
  <si>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</si>
  <si>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</si>
  <si>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</si>
  <si>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</si>
  <si>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</si>
  <si>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</si>
  <si>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</si>
  <si>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</si>
  <si>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</si>
  <si>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</si>
  <si>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</si>
  <si>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</si>
  <si>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RV_AREA</t>
  </si>
  <si>
    <t>Source</t>
  </si>
  <si>
    <t>Consuntivo da TXT</t>
  </si>
  <si>
    <t>CONTO  ECONOMICO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</si>
  <si>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</si>
  <si>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</si>
  <si>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</si>
  <si>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</si>
  <si>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</si>
  <si>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</si>
  <si>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</si>
  <si>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</si>
  <si>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</si>
  <si>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</si>
  <si>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</si>
  <si>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</si>
  <si>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</si>
  <si>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</si>
  <si>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</si>
  <si>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</si>
  <si>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</si>
  <si>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</si>
  <si>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</si>
  <si>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</si>
  <si>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</si>
  <si>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</si>
  <si>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</si>
  <si>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</si>
  <si>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</si>
  <si>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</si>
  <si>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</si>
  <si>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</si>
  <si>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</si>
  <si>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</si>
  <si>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</si>
  <si>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</si>
  <si>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</si>
  <si>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</si>
  <si>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</si>
  <si>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</si>
  <si>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</si>
  <si>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</si>
  <si>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</si>
  <si>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</si>
  <si>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</si>
  <si>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</si>
  <si>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</si>
  <si>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</si>
  <si>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</si>
  <si>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</si>
  <si>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</si>
  <si>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</si>
  <si>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</si>
  <si>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</si>
  <si>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</si>
  <si>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</si>
  <si>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</si>
  <si>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</si>
  <si>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</si>
  <si>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</si>
  <si>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</si>
  <si>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</si>
  <si>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</si>
  <si>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</si>
  <si>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</si>
  <si>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</si>
  <si>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</si>
  <si>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</si>
  <si>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</si>
  <si>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</si>
  <si>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</si>
  <si>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</si>
  <si>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</si>
  <si>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</si>
  <si>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</si>
  <si>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</si>
  <si>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</si>
  <si>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</si>
  <si>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</si>
  <si>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</si>
  <si>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Acquisti di servizi non sanitari</t>
  </si>
  <si>
    <t>Servizi non sanitari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</si>
  <si>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</si>
  <si>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</si>
  <si>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</si>
  <si>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</si>
  <si>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</si>
  <si>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</si>
  <si>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</si>
  <si>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</si>
  <si>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</si>
  <si>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</si>
  <si>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</si>
  <si>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</si>
  <si>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</si>
  <si>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</si>
  <si>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</si>
  <si>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</si>
  <si>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</si>
  <si>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</si>
  <si>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</si>
  <si>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</si>
  <si>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</si>
  <si>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</si>
  <si>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</si>
  <si>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</si>
  <si>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</si>
  <si>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</si>
  <si>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</si>
  <si>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</si>
  <si>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</si>
  <si>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</si>
  <si>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</si>
  <si>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</si>
  <si>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</si>
  <si>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</si>
  <si>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</si>
  <si>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</si>
  <si>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</si>
  <si>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</si>
  <si>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</si>
  <si>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</si>
  <si>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</si>
  <si>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</si>
  <si>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</si>
  <si>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</si>
  <si>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</si>
  <si>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</si>
  <si>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</si>
  <si>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</si>
  <si>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</si>
  <si>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</si>
  <si>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</si>
  <si>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</si>
  <si>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</si>
  <si>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</si>
  <si>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</si>
  <si>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</si>
  <si>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</si>
  <si>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</si>
  <si>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Azienda</t>
  </si>
  <si>
    <t>Acquisti di servizi sanitari per assistenza ospedaliera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</si>
  <si>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</si>
  <si>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</si>
  <si>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Spostarsi sul foglio "CE_Ministeriale comparato" per visualizzare lo schema ministeriale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</si>
  <si>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</si>
  <si>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</si>
  <si>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ANALISI</t>
  </si>
  <si>
    <t>Analisi Scostamenti</t>
  </si>
  <si>
    <t>in valore assoluto</t>
  </si>
  <si>
    <t>in valore %</t>
  </si>
  <si>
    <t>2018</t>
  </si>
  <si>
    <t>stili (stile/valore):</t>
  </si>
  <si>
    <t>scala valori per</t>
  </si>
  <si>
    <t>debiti (positivo) (1=Vero, -1=Falso)</t>
  </si>
  <si>
    <t>crediti (negativo) (1=Vero, -1=Falso)</t>
  </si>
  <si>
    <t>modello:</t>
  </si>
  <si>
    <t>M2012_G118_DE_CONS</t>
  </si>
  <si>
    <t>slicer (d/e):</t>
  </si>
  <si>
    <t>45_TXT</t>
  </si>
  <si>
    <t>RV_AZIENDA</t>
  </si>
  <si>
    <t>200</t>
  </si>
  <si>
    <t>SOURCE</t>
  </si>
  <si>
    <t>TotalBeforeElim</t>
  </si>
  <si>
    <t>colonne (d):</t>
  </si>
  <si>
    <t>TEMPO</t>
  </si>
  <si>
    <t>righe (d):</t>
  </si>
  <si>
    <t>ACCOUNT_118</t>
  </si>
  <si>
    <t>ZZ9999</t>
  </si>
  <si>
    <t>XA0000</t>
  </si>
  <si>
    <t>AZ9999</t>
  </si>
  <si>
    <t>AA0010</t>
  </si>
  <si>
    <t>AA0020</t>
  </si>
  <si>
    <t>AA0030</t>
  </si>
  <si>
    <t>AA0031</t>
  </si>
  <si>
    <t>AA0032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</si>
  <si>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</si>
  <si>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</si>
  <si>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</si>
  <si>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</si>
  <si>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</si>
  <si>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</si>
  <si>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</si>
  <si>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</si>
  <si>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</si>
  <si>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</si>
  <si>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</si>
  <si>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</si>
  <si>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</si>
  <si>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</si>
  <si>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</si>
  <si>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</si>
  <si>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</si>
  <si>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</si>
  <si>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</si>
  <si>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</si>
  <si>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</si>
  <si>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</si>
  <si>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</si>
  <si>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</si>
  <si>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</si>
  <si>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</si>
  <si>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</si>
  <si>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</si>
  <si>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AA0280</t>
  </si>
  <si>
    <t>AA0290</t>
  </si>
  <si>
    <t>AA0300</t>
  </si>
  <si>
    <t>AA0310</t>
  </si>
  <si>
    <t>AA0320</t>
  </si>
  <si>
    <t>AA0330</t>
  </si>
  <si>
    <t>AA0340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</si>
  <si>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</si>
  <si>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</si>
  <si>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</si>
  <si>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</si>
  <si>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</si>
  <si>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</si>
  <si>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</si>
  <si>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</si>
  <si>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</si>
  <si>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AA0431</t>
  </si>
  <si>
    <t>AA0432</t>
  </si>
  <si>
    <t>AA0433</t>
  </si>
  <si>
    <t>AA0440</t>
  </si>
  <si>
    <t>AA0450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</si>
  <si>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</si>
  <si>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</si>
  <si>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</si>
  <si>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</si>
  <si>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</si>
  <si>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</si>
  <si>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</si>
  <si>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</si>
  <si>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AA0540</t>
  </si>
  <si>
    <t>AA0550</t>
  </si>
  <si>
    <t>AA0560</t>
  </si>
  <si>
    <t>AA0570</t>
  </si>
  <si>
    <t>AA0580</t>
  </si>
  <si>
    <t>AA0590</t>
  </si>
  <si>
    <t>AA0600</t>
  </si>
  <si>
    <t>AA0610</t>
  </si>
  <si>
    <t>AA0620</t>
  </si>
  <si>
    <t>AA0630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</si>
  <si>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</si>
  <si>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</si>
  <si>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</si>
  <si>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</si>
  <si>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</si>
  <si>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</si>
  <si>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</si>
  <si>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</si>
  <si>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</si>
  <si>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</si>
  <si>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</si>
  <si>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</si>
  <si>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</si>
  <si>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</si>
  <si>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</si>
  <si>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</si>
  <si>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</si>
  <si>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</si>
  <si>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</si>
  <si>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</si>
  <si>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AA0840</t>
  </si>
  <si>
    <t>AA0850</t>
  </si>
  <si>
    <t>AA0860</t>
  </si>
  <si>
    <t>AA0861</t>
  </si>
  <si>
    <t>AA0862</t>
  </si>
  <si>
    <t>AA0870</t>
  </si>
  <si>
    <t>AA0880</t>
  </si>
  <si>
    <t>AA0890</t>
  </si>
  <si>
    <t>AA0900</t>
  </si>
  <si>
    <t>AA0910</t>
  </si>
  <si>
    <t>AA0920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</si>
  <si>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</si>
  <si>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</si>
  <si>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</si>
  <si>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</si>
  <si>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</si>
  <si>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</si>
  <si>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</si>
  <si>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</si>
  <si>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</si>
  <si>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</si>
  <si>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</si>
  <si>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</si>
  <si>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</si>
  <si>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</si>
  <si>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</si>
  <si>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</si>
  <si>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</si>
  <si>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</si>
  <si>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</si>
  <si>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</si>
  <si>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</si>
  <si>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</si>
  <si>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</si>
  <si>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BA0060</t>
  </si>
  <si>
    <t>BA0070</t>
  </si>
  <si>
    <t>BA0080</t>
  </si>
  <si>
    <t>BA0090</t>
  </si>
  <si>
    <t>BA0100</t>
  </si>
  <si>
    <t>BA0210</t>
  </si>
  <si>
    <t>BA0220</t>
  </si>
  <si>
    <t>BA0221</t>
  </si>
  <si>
    <t>BA0222</t>
  </si>
  <si>
    <t>BA0230</t>
  </si>
  <si>
    <t>BA0240</t>
  </si>
  <si>
    <t>BA0250</t>
  </si>
  <si>
    <t>BA0260</t>
  </si>
  <si>
    <t>BA0270</t>
  </si>
  <si>
    <t>BA0280</t>
  </si>
  <si>
    <t>BA0290</t>
  </si>
  <si>
    <t>BA0291</t>
  </si>
  <si>
    <t>BA0292</t>
  </si>
  <si>
    <t>BA0300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</si>
  <si>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</si>
  <si>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</si>
  <si>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</si>
  <si>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</si>
  <si>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</si>
  <si>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</si>
  <si>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</si>
  <si>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</si>
  <si>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</si>
  <si>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</si>
  <si>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</si>
  <si>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</si>
  <si>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</si>
  <si>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</si>
  <si>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</si>
  <si>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</si>
  <si>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</si>
  <si>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</si>
  <si>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</si>
  <si>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</si>
  <si>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</si>
  <si>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</si>
  <si>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</si>
  <si>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</si>
  <si>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</si>
  <si>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</si>
  <si>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</si>
  <si>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</si>
  <si>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</si>
  <si>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</si>
  <si>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</si>
  <si>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</si>
  <si>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</si>
  <si>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</si>
  <si>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</si>
  <si>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</si>
  <si>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</si>
  <si>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</si>
  <si>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</si>
  <si>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</si>
  <si>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</si>
  <si>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</si>
  <si>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</si>
  <si>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</si>
  <si>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</si>
  <si>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</si>
  <si>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</si>
  <si>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</si>
  <si>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</si>
  <si>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</si>
  <si>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</si>
  <si>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</si>
  <si>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</si>
  <si>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</si>
  <si>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</si>
  <si>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</si>
  <si>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</si>
  <si>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</si>
  <si>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</si>
  <si>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</si>
  <si>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</si>
  <si>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</si>
  <si>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</si>
  <si>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</si>
  <si>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</si>
  <si>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</si>
  <si>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</si>
  <si>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</si>
  <si>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</si>
  <si>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</si>
  <si>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</si>
  <si>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</si>
  <si>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</si>
  <si>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</si>
  <si>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</si>
  <si>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</si>
  <si>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</si>
  <si>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</si>
  <si>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</si>
  <si>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</si>
  <si>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</si>
  <si>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</si>
  <si>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</si>
  <si>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</si>
  <si>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</si>
  <si>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BA1160</t>
  </si>
  <si>
    <t>BA1161</t>
  </si>
  <si>
    <t>BA1162</t>
  </si>
  <si>
    <t>BA1163</t>
  </si>
  <si>
    <t>BA1164</t>
  </si>
  <si>
    <t>BA1165</t>
  </si>
  <si>
    <t>BA1170</t>
  </si>
  <si>
    <t>BA1180</t>
  </si>
  <si>
    <t>BA1181</t>
  </si>
  <si>
    <t>BA1182</t>
  </si>
  <si>
    <t>BA1183</t>
  </si>
  <si>
    <t>BA1184</t>
  </si>
  <si>
    <t>BA1185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</si>
  <si>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</si>
  <si>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</si>
  <si>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</si>
  <si>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</si>
  <si>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</si>
  <si>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</si>
  <si>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</si>
  <si>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</si>
  <si>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</si>
  <si>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</si>
  <si>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</si>
  <si>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</si>
  <si>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</si>
  <si>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</si>
  <si>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</si>
  <si>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</si>
  <si>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</si>
  <si>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</si>
  <si>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</si>
  <si>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</si>
  <si>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</si>
  <si>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</si>
  <si>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</si>
  <si>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</si>
  <si>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</si>
  <si>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</si>
  <si>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</si>
  <si>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</si>
  <si>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</si>
  <si>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</si>
  <si>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</si>
  <si>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</si>
  <si>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</si>
  <si>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</si>
  <si>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</si>
  <si>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BA1531</t>
  </si>
  <si>
    <t>BA1532</t>
  </si>
  <si>
    <t>BA1533</t>
  </si>
  <si>
    <t>BA1534</t>
  </si>
  <si>
    <t>BA1535</t>
  </si>
  <si>
    <t>BA1536</t>
  </si>
  <si>
    <t>BA1540</t>
  </si>
  <si>
    <t>BA1550</t>
  </si>
  <si>
    <t>BA1560</t>
  </si>
  <si>
    <t>BA1570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</si>
  <si>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</si>
  <si>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</si>
  <si>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</si>
  <si>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</si>
  <si>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</si>
  <si>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</si>
  <si>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</si>
  <si>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</si>
  <si>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</si>
  <si>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</si>
  <si>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</si>
  <si>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</si>
  <si>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</si>
  <si>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</si>
  <si>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</si>
  <si>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</si>
  <si>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</si>
  <si>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BA1741</t>
  </si>
  <si>
    <t>BA1742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</si>
  <si>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</si>
  <si>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</si>
  <si>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</si>
  <si>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</si>
  <si>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</si>
  <si>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</si>
  <si>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</si>
  <si>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</si>
  <si>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</si>
  <si>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</si>
  <si>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</si>
  <si>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</si>
  <si>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</si>
  <si>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</si>
  <si>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</si>
  <si>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</si>
  <si>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</si>
  <si>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</si>
  <si>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</si>
  <si>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</si>
  <si>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</si>
  <si>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</si>
  <si>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</si>
  <si>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</si>
  <si>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</si>
  <si>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</si>
  <si>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</si>
  <si>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</si>
  <si>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</si>
  <si>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</si>
  <si>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</si>
  <si>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</si>
  <si>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</si>
  <si>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</si>
  <si>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</si>
  <si>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</si>
  <si>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</si>
  <si>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</si>
  <si>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</si>
  <si>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</si>
  <si>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</si>
  <si>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</si>
  <si>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</si>
  <si>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</si>
  <si>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</si>
  <si>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</si>
  <si>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</si>
  <si>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</si>
  <si>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</si>
  <si>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</si>
  <si>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</si>
  <si>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</si>
  <si>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</si>
  <si>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</si>
  <si>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</si>
  <si>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</si>
  <si>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</si>
  <si>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</si>
  <si>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</si>
  <si>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</si>
  <si>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</si>
  <si>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</si>
  <si>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</si>
  <si>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</si>
  <si>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</si>
  <si>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</si>
  <si>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</si>
  <si>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</si>
  <si>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</si>
  <si>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</si>
  <si>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</si>
  <si>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</si>
  <si>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</si>
  <si>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</si>
  <si>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</si>
  <si>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</si>
  <si>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</si>
  <si>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</si>
  <si>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</si>
  <si>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</si>
  <si>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</si>
  <si>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BA2560</t>
  </si>
  <si>
    <t>BA2570</t>
  </si>
  <si>
    <t>BA2571</t>
  </si>
  <si>
    <t>BA2572</t>
  </si>
  <si>
    <t>BA2573</t>
  </si>
  <si>
    <t>BA2574</t>
  </si>
  <si>
    <t>BA2575</t>
  </si>
  <si>
    <t>BA2576</t>
  </si>
  <si>
    <t>BA2577</t>
  </si>
  <si>
    <t>BA2580</t>
  </si>
  <si>
    <t>BA2581</t>
  </si>
  <si>
    <t>BA2582</t>
  </si>
  <si>
    <t>BA2583</t>
  </si>
  <si>
    <t>BA2584</t>
  </si>
  <si>
    <t>BA2585</t>
  </si>
  <si>
    <t>BA2586</t>
  </si>
  <si>
    <t>BA2590</t>
  </si>
  <si>
    <t>BA2600</t>
  </si>
  <si>
    <t>BA2601</t>
  </si>
  <si>
    <t>BA2602</t>
  </si>
  <si>
    <t>BA2610</t>
  </si>
  <si>
    <t>BA2611</t>
  </si>
  <si>
    <t>BA2612</t>
  </si>
  <si>
    <t>BA2620</t>
  </si>
  <si>
    <t>BA2621</t>
  </si>
  <si>
    <t>BA2622</t>
  </si>
  <si>
    <t>BA2630</t>
  </si>
  <si>
    <t>BA2640</t>
  </si>
  <si>
    <t>BA2650</t>
  </si>
  <si>
    <t>BA2651</t>
  </si>
  <si>
    <t>BA2652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</si>
  <si>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</si>
  <si>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</si>
  <si>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</si>
  <si>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</si>
  <si>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</si>
  <si>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</si>
  <si>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</si>
  <si>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</si>
  <si>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</si>
  <si>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</si>
  <si>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</si>
  <si>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</si>
  <si>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</si>
  <si>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</si>
  <si>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</si>
  <si>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</si>
  <si>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</si>
  <si>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</si>
  <si>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</si>
  <si>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</si>
  <si>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</si>
  <si>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</si>
  <si>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</si>
  <si>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</si>
  <si>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</si>
  <si>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</si>
  <si>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</si>
  <si>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</si>
  <si>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</si>
  <si>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</si>
  <si>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</si>
  <si>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BA2830</t>
  </si>
  <si>
    <t>BA2840</t>
  </si>
  <si>
    <t>BA2850</t>
  </si>
  <si>
    <t>BA2860</t>
  </si>
  <si>
    <t>BA2870</t>
  </si>
  <si>
    <t>BA2880</t>
  </si>
  <si>
    <t>BA2890</t>
  </si>
  <si>
    <t>BA2891</t>
  </si>
  <si>
    <t>BA2892</t>
  </si>
  <si>
    <t>BA2893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</si>
  <si>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</si>
  <si>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</si>
  <si>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</si>
  <si>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</si>
  <si>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</si>
  <si>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</si>
  <si>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</si>
  <si>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</si>
  <si>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</si>
  <si>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</si>
  <si>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</si>
  <si>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</si>
  <si>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</si>
  <si>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</si>
  <si>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</si>
  <si>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</si>
  <si>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</si>
  <si>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</si>
  <si>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</si>
  <si>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</si>
  <si>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</si>
  <si>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</si>
  <si>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</si>
  <si>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</si>
  <si>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</si>
  <si>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</si>
  <si>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</si>
  <si>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EA0060</t>
  </si>
  <si>
    <t>EA0061</t>
  </si>
  <si>
    <t>EA0062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</si>
  <si>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</si>
  <si>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</si>
  <si>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</si>
  <si>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</si>
  <si>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</si>
  <si>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</si>
  <si>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</si>
  <si>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</si>
  <si>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</si>
  <si>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</si>
  <si>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</si>
  <si>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</si>
  <si>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</si>
  <si>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</si>
  <si>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</si>
  <si>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</si>
  <si>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</si>
  <si>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</si>
  <si>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</si>
  <si>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</si>
  <si>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</si>
  <si>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</si>
  <si>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</si>
  <si>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</si>
  <si>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</si>
  <si>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</si>
  <si>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</si>
  <si>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</si>
  <si>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</si>
  <si>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</si>
  <si>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</si>
  <si>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</si>
  <si>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</si>
  <si>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</si>
  <si>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</si>
  <si>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</si>
  <si>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</si>
  <si>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</si>
  <si>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</si>
  <si>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</si>
  <si>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</si>
  <si>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</si>
  <si>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</si>
  <si>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</si>
  <si>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</si>
  <si>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</si>
  <si>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</si>
  <si>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</si>
  <si>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</si>
  <si>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</si>
  <si>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</si>
  <si>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</si>
  <si>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</si>
  <si>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</si>
  <si>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</si>
  <si>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</si>
  <si>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</si>
  <si>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</si>
  <si>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</si>
  <si>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</si>
  <si>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</si>
  <si>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</si>
  <si>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</si>
  <si>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</si>
  <si>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</si>
  <si>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</si>
  <si>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</si>
  <si>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</si>
  <si>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</si>
  <si>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</si>
  <si>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</si>
  <si>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</si>
  <si>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</si>
  <si>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</si>
  <si>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</si>
  <si>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</si>
  <si>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</si>
  <si>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</si>
  <si>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</si>
  <si>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</si>
  <si>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</si>
  <si>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</si>
  <si>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</si>
  <si>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</si>
  <si>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</si>
  <si>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</si>
  <si>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</si>
  <si>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</si>
  <si>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</si>
  <si>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</si>
  <si>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</si>
  <si>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</si>
  <si>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</si>
  <si>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</si>
  <si>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</si>
  <si>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</si>
  <si>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</si>
  <si>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</si>
  <si>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</si>
  <si>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</si>
  <si>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</si>
  <si>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</si>
  <si>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</si>
  <si>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</si>
  <si>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</si>
  <si>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</si>
  <si>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</si>
  <si>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</si>
  <si>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</si>
  <si>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</si>
  <si>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</si>
  <si>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</si>
  <si>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</si>
  <si>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</si>
  <si>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</si>
  <si>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</si>
  <si>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</si>
  <si>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</si>
  <si>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</si>
  <si>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</si>
  <si>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</si>
  <si>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</si>
  <si>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</si>
  <si>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</si>
  <si>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</si>
  <si>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</si>
  <si>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</si>
  <si>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</si>
  <si>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</si>
  <si>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</si>
  <si>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</si>
  <si>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</si>
  <si>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</si>
  <si>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</si>
  <si>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</si>
  <si>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</si>
  <si>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</si>
  <si>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</si>
  <si>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</si>
  <si>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</si>
  <si>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</si>
  <si>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</si>
  <si>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</si>
  <si>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</si>
  <si>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</si>
  <si>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</si>
  <si>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</si>
  <si>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</si>
  <si>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</si>
  <si>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</si>
  <si>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</si>
  <si>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</si>
  <si>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</si>
  <si>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</si>
  <si>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</si>
  <si>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</si>
  <si>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</si>
  <si>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</si>
  <si>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</si>
  <si>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</si>
  <si>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</si>
  <si>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</si>
  <si>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</si>
  <si>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</si>
  <si>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</si>
  <si>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</si>
  <si>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</si>
  <si>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</si>
  <si>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</si>
  <si>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</si>
  <si>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</si>
  <si>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</si>
  <si>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</si>
  <si>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</si>
  <si>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</si>
  <si>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</si>
  <si>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</si>
  <si>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</si>
  <si>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</si>
  <si>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</si>
  <si>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</si>
  <si>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</si>
  <si>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</si>
  <si>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</si>
  <si>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</si>
  <si>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</si>
  <si>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</si>
  <si>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</si>
  <si>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</si>
  <si>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</si>
  <si>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</si>
  <si>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</si>
  <si>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</si>
  <si>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</si>
  <si>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</si>
  <si>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</si>
  <si>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</si>
  <si>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</si>
  <si>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</si>
  <si>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</si>
  <si>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</si>
  <si>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</si>
  <si>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</si>
  <si>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</si>
  <si>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</si>
  <si>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</si>
  <si>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</si>
  <si>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</si>
  <si>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</si>
  <si>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</si>
  <si>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</si>
  <si>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</si>
  <si>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</si>
  <si>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</si>
  <si>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</si>
  <si>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</si>
  <si>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</si>
  <si>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</si>
  <si>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</si>
  <si>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</si>
  <si>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</si>
  <si>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</si>
  <si>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</si>
  <si>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</si>
  <si>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</si>
  <si>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</si>
  <si>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</si>
  <si>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</si>
  <si>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</si>
  <si>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</si>
  <si>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</si>
  <si>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</si>
  <si>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</si>
  <si>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</si>
  <si>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</si>
  <si>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</si>
  <si>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</si>
  <si>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</si>
  <si>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</si>
  <si>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</si>
  <si>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</si>
  <si>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</si>
  <si>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</si>
  <si>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</si>
  <si>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</si>
  <si>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</si>
  <si>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</si>
  <si>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</si>
  <si>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</si>
  <si>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</si>
  <si>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</si>
  <si>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</si>
  <si>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</si>
  <si>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</si>
  <si>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</si>
  <si>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</si>
  <si>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</si>
  <si>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</si>
  <si>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</si>
  <si>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</si>
  <si>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</si>
  <si>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</si>
  <si>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</si>
  <si>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</si>
  <si>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</si>
  <si>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</si>
  <si>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</si>
  <si>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</si>
  <si>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</si>
  <si>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</si>
  <si>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</si>
  <si>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</si>
  <si>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</si>
  <si>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</si>
  <si>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</si>
  <si>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</si>
  <si>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</si>
  <si>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</si>
  <si>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</si>
  <si>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</si>
  <si>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</si>
  <si>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</si>
  <si>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</si>
  <si>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</si>
  <si>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</si>
  <si>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</si>
  <si>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</si>
  <si>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</si>
  <si>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VECCHIO</t>
  </si>
  <si>
    <t>NUOVO</t>
  </si>
  <si>
    <t>AA0031a</t>
  </si>
  <si>
    <t>AA0032a</t>
  </si>
  <si>
    <t>AA0031b</t>
  </si>
  <si>
    <t>AA0032b</t>
  </si>
  <si>
    <t>AA0150a</t>
  </si>
  <si>
    <t>AA0290a</t>
  </si>
  <si>
    <t>AA0423</t>
  </si>
  <si>
    <t>AA0430a</t>
  </si>
  <si>
    <t>AA0430b</t>
  </si>
  <si>
    <t>AA0561</t>
  </si>
  <si>
    <t>AA0860a</t>
  </si>
  <si>
    <t>AA0860b</t>
  </si>
  <si>
    <t>BA0063</t>
  </si>
  <si>
    <t>BA0220a</t>
  </si>
  <si>
    <t>BA0220b</t>
  </si>
  <si>
    <t>BA1152</t>
  </si>
  <si>
    <t>BA1160a</t>
  </si>
  <si>
    <t>BA1160b</t>
  </si>
  <si>
    <t>BA1160c</t>
  </si>
  <si>
    <t>BA1160d</t>
  </si>
  <si>
    <t>BA1160e</t>
  </si>
  <si>
    <t>BA1180a</t>
  </si>
  <si>
    <t>BA1180b</t>
  </si>
  <si>
    <t>BA1180c</t>
  </si>
  <si>
    <t>BA1180d</t>
  </si>
  <si>
    <t>BA1180e</t>
  </si>
  <si>
    <t>BA1530a</t>
  </si>
  <si>
    <t>BA1530b</t>
  </si>
  <si>
    <t>BA1530z</t>
  </si>
  <si>
    <t>BA1530y</t>
  </si>
  <si>
    <t>BA1530c</t>
  </si>
  <si>
    <t>BA1530d</t>
  </si>
  <si>
    <t>BA1740a</t>
  </si>
  <si>
    <t>BA1740b</t>
  </si>
  <si>
    <t>BA2570a</t>
  </si>
  <si>
    <t>BA2570b</t>
  </si>
  <si>
    <t>BA2570c</t>
  </si>
  <si>
    <t>BA2570d</t>
  </si>
  <si>
    <t>BA2570e</t>
  </si>
  <si>
    <t>BA2570f</t>
  </si>
  <si>
    <t>BA2570g</t>
  </si>
  <si>
    <t>BA2620a</t>
  </si>
  <si>
    <t>BA2620z</t>
  </si>
  <si>
    <t>BA2620y</t>
  </si>
  <si>
    <t>BA2620b</t>
  </si>
  <si>
    <t>BA2620c</t>
  </si>
  <si>
    <t>BA2620d</t>
  </si>
  <si>
    <t>BA2600a</t>
  </si>
  <si>
    <t>BA2600b</t>
  </si>
  <si>
    <t>BA2610a</t>
  </si>
  <si>
    <t>BA2610b</t>
  </si>
  <si>
    <t>BA2620e</t>
  </si>
  <si>
    <t>BA2620f</t>
  </si>
  <si>
    <t>BA2650a</t>
  </si>
  <si>
    <t>BA2650b</t>
  </si>
  <si>
    <t>BA2790a</t>
  </si>
  <si>
    <t>BA2751</t>
  </si>
  <si>
    <t>BA2883</t>
  </si>
  <si>
    <t>BA2881</t>
  </si>
  <si>
    <t>EA0060a</t>
  </si>
  <si>
    <t>EA0060b</t>
  </si>
  <si>
    <t>2019</t>
  </si>
  <si>
    <t>AA0141</t>
  </si>
  <si>
    <t>AA0150b</t>
  </si>
  <si>
    <t>AA0171</t>
  </si>
  <si>
    <t>AA0271</t>
  </si>
  <si>
    <t>AA0290b</t>
  </si>
  <si>
    <t>AA0361</t>
  </si>
  <si>
    <t>AA0421</t>
  </si>
  <si>
    <t>AA0422</t>
  </si>
  <si>
    <t>AA0424</t>
  </si>
  <si>
    <t>AA0425</t>
  </si>
  <si>
    <t>AA0471</t>
  </si>
  <si>
    <t>AA0541</t>
  </si>
  <si>
    <t>AA0542</t>
  </si>
  <si>
    <t>AA0601</t>
  </si>
  <si>
    <t>AA0602</t>
  </si>
  <si>
    <t>AA0631</t>
  </si>
  <si>
    <t>AA0831</t>
  </si>
  <si>
    <t>AA0921</t>
  </si>
  <si>
    <t>BA0051</t>
  </si>
  <si>
    <t>BA0061</t>
  </si>
  <si>
    <t>BA0062</t>
  </si>
  <si>
    <t>BA0301</t>
  </si>
  <si>
    <t>BA0303</t>
  </si>
  <si>
    <t>BA0304</t>
  </si>
  <si>
    <t>BA0305</t>
  </si>
  <si>
    <t>BA0306</t>
  </si>
  <si>
    <t>BA0307</t>
  </si>
  <si>
    <t>BA0308</t>
  </si>
  <si>
    <t>BA0541</t>
  </si>
  <si>
    <t>BA0551</t>
  </si>
  <si>
    <t>BA0561</t>
  </si>
  <si>
    <t>BA0591</t>
  </si>
  <si>
    <t>BA0601</t>
  </si>
  <si>
    <t>BA0611</t>
  </si>
  <si>
    <t>BA0621</t>
  </si>
  <si>
    <t>BA0631</t>
  </si>
  <si>
    <t>BA1151</t>
  </si>
  <si>
    <t>BA1341</t>
  </si>
  <si>
    <t>BA1541</t>
  </si>
  <si>
    <t>BA1542</t>
  </si>
  <si>
    <t>BA1601</t>
  </si>
  <si>
    <t>BA1602</t>
  </si>
  <si>
    <t>BA1831</t>
  </si>
  <si>
    <t>BA2061</t>
  </si>
  <si>
    <t>BA2551</t>
  </si>
  <si>
    <t>BA2552</t>
  </si>
  <si>
    <t>BA2741</t>
  </si>
  <si>
    <t>BA2771</t>
  </si>
  <si>
    <t>BA2790b</t>
  </si>
  <si>
    <t>BA2811</t>
  </si>
  <si>
    <t>BA2882</t>
  </si>
  <si>
    <t>BA2884</t>
  </si>
  <si>
    <t>EA0051</t>
  </si>
  <si>
    <t>EA0461</t>
  </si>
  <si>
    <t>4 = SANITARIO
3 = SOCIALE</t>
  </si>
  <si>
    <t>4</t>
  </si>
  <si>
    <t>Costi GSA per differenziale saldo mobilità interregionale)</t>
  </si>
  <si>
    <t>505</t>
  </si>
  <si>
    <t>&lt;?xml version="1.0" encoding="utf-16"?&gt;
&lt;Book xmlns:xsi="http://www.w3.org/2001/XMLSchema-instance" xmlns:xsd="http://www.w3.org/2001/XMLSchema" version="10" versionString="5.3" offline="false" counter="6"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isSelected="false" row="4" column="2" height="620" width="2" userName="NewTable0" enableslicerwrap="false" enablecloumnwrap="false" enablerowwrap="false" readOnly="true" freezeCells="false" displayDebitCreditOnLabel="false" scale="1" scaleText="" displayCredits="Default" di</t>
  </si>
  <si>
    <t>mDisplayMode="DimensionName" displayDebits="Default" slicersHorizontal="false" slicersSpacer="0" slicersDimensionsLoc="Left" slicersWrapThreshold="0" slicersHideSettings="None"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FM Clien</t>
  </si>
  <si>
    <t>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</t>
  </si>
  <si>
    <t>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</t>
  </si>
  <si>
    <t>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</t>
  </si>
  <si>
    <t>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</t>
  </si>
  <si>
    <t>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</t>
  </si>
  <si>
    <t xml:space="preserve">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</t>
  </si>
  <si>
    <t xml:space="preserve">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</t>
  </si>
  <si>
    <t xml:space="preserve">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</t>
  </si>
  <si>
    <t>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</t>
  </si>
  <si>
    <t>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</t>
  </si>
  <si>
    <t>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</t>
  </si>
  <si>
    <t>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</t>
  </si>
  <si>
    <t>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</t>
  </si>
  <si>
    <t xml:space="preserve">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</t>
  </si>
  <si>
    <t xml:space="preserve">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</t>
  </si>
  <si>
    <t>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</t>
  </si>
  <si>
    <t>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</t>
  </si>
  <si>
    <t>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&lt;Member id="0" code="AA0010" block="0" /&gt;
          &lt;Member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</t>
  </si>
  <si>
    <t>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code="AA0080" block="0" /&gt;
          &lt;Member id="0"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</t>
  </si>
  <si>
    <t xml:space="preserve">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id="0" code="AA0200" block="0" /&gt;
          &lt;Member id="0" code="AA0210" block="0"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</t>
  </si>
  <si>
    <t>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&lt;Member id="0" code="AA0360" block="0" /&gt;
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</t>
  </si>
  <si>
    <t>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
          &lt;Member id="0" code="AA0440" block="0" /&gt;
          &lt;Member id="0" code="AA0450" block="0" /&gt;
          &lt;Member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</t>
  </si>
  <si>
    <t xml:space="preserve">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&lt;Member id="0" code="AA0580" block="0" /&gt;
          &lt;Member id="0" code="AA0590" block="0" /&gt;
          &lt;Member id="0" code="AA0600"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</t>
  </si>
  <si>
    <t xml:space="preserve">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      &lt;Member id="0" code="AA0740" block="0"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</t>
  </si>
  <si>
    <t>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block="0" /&gt;
          &lt;Member id="0" code="AA0870" block="0" /&gt;
          &lt;Member 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</t>
  </si>
  <si>
    <t>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</t>
  </si>
  <si>
    <t xml:space="preserve">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code="BA0063" block="0" /&gt;
          &lt;Member id="0" code="BA0070" block="0" /&gt;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</t>
  </si>
  <si>
    <t>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block="0" /&gt;
          &lt;Member id="0" code="BA0303" block="0" /&gt;
          &lt;Member id="0" code="BA0304" block="0" /&gt;
  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</t>
  </si>
  <si>
    <t>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       &lt;Member id="0" code="BA0420" block="0" /&gt;
          &lt;Member id="0" code="BA0430"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</t>
  </si>
  <si>
    <t xml:space="preserve">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id="0" code="BA0561" block="0" /&gt;
          &lt;Member id="0" code="BA0570" block="0" /&gt;
          &lt;Member id="0" code="BA0580"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</t>
  </si>
  <si>
    <t xml:space="preserve">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</t>
  </si>
  <si>
    <t>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</t>
  </si>
  <si>
    <t xml:space="preserve">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</t>
  </si>
  <si>
    <t xml:space="preserve">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code="BA1160b" block="0" /&gt;
          &lt;Member id="0" code="BA1160c" block="0" /&gt;
          &lt;Member id="0" code="BA1160d" block="0"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</t>
  </si>
  <si>
    <t>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</t>
  </si>
  <si>
    <t>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</t>
  </si>
  <si>
    <t xml:space="preserve">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&lt;Member id="0" code="BA1530c" block="0" /&gt;
          &lt;Member id="0" code="BA1530d" block="0" /&gt;
          &lt;Member id="0" code="BA1540"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</t>
  </si>
  <si>
    <t xml:space="preserve">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code="BA1650" block="0" /&gt;
          &lt;Member id="0" code="BA1660" block="0" /&gt;
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</t>
  </si>
  <si>
    <t xml:space="preserve">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block="0" /&gt;
          &lt;Member id="0" code="BA1810" block="0" /&gt;
          &lt;Member id="0" code="BA1820" block="0" /&gt;
    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</t>
  </si>
  <si>
    <t>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     &lt;Member id="0" code="BA1970" block="0" /&gt;
          &lt;Member id="0" code="BA1980"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</t>
  </si>
  <si>
    <t>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id="0" code="BA2140" block="0"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</t>
  </si>
  <si>
    <t>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code="BA2310" block="0" /&gt;
          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</t>
  </si>
  <si>
    <t>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         &lt;Member id="0" code="BA2490"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</t>
  </si>
  <si>
    <t xml:space="preserve">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&lt;Member id="0" code="BA2570f" block="0" /&gt;
          &lt;Member id="0" code="BA2570g" block="0" /&gt;
          &lt;Member id="0" 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</t>
  </si>
  <si>
    <t xml:space="preserve">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&lt;Member id="0" code="BA2620e" block="0" /&gt;
          &lt;Member id="0" code="BA2620f" block="0" /&gt;
          &lt;Member id="0" code="BA2630"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</t>
  </si>
  <si>
    <t xml:space="preserve">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</t>
  </si>
  <si>
    <t>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block="0" /&gt;
          &lt;Member id="0" code="BA2771" block="0" /&gt;
          &lt;Member id="0" code="BA2780" block="0" /&gt;
       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</t>
  </si>
  <si>
    <t>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    &lt;Member id="0" code="BA2884" block="0" /&gt;
          &lt;Member id="0" code="BA2890"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</t>
  </si>
  <si>
    <t xml:space="preserve">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</t>
  </si>
  <si>
    <t>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code="EA0080" block="0" /&gt;
          &lt;Member id="0" code="EA0090" block="0" /&gt;
         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</t>
  </si>
  <si>
    <t>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</t>
  </si>
  <si>
    <t xml:space="preserve">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block="0" /&gt;
          &lt;Member id="0" code="EA0450"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</t>
  </si>
  <si>
    <t xml:space="preserve">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</t>
  </si>
  <si>
    <t>duct="false"&gt;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&lt;/Hierarchy&gt;
        &lt;DisplayState id="0" block="0"&gt;
          &lt;Member id="0" code="2019" block="0" /&gt;
        &lt;/DisplayState&gt;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</t>
  </si>
  <si>
    <t>chy&gt;
        &lt;Hierarchy id="0" code="SOURCE" includeLeaves="n" includeRollups="n" expandCollapseDirection="after" displayMode="Code" vcFilter="true" clientHierarchy="false" enablePropertyFilters="false"&gt;
          &lt;Member id="0" code="TotalBeforeElim" includeLeaves="0" includeRollups="0" include="true" /&gt;
        &lt;/Hierarchy&gt;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&lt;MemberReorderRules&gt;
            &lt;DisplayMemberReorderRule displayMemberCode="15_TXT" displayParentMemberCode="_root_" displayMemberChildOrdinal="0" /&gt;
          &lt;/MemberReorderRules&gt;
        &lt;/Hierarchy&gt;
        &lt;Hierarchy id="0" code="Movimenti" includeLeaves="n" i</t>
  </si>
  <si>
    <t>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</t>
  </si>
  <si>
    <t xml:space="preserve">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&lt;/MemberReorderRules&gt;
        &lt;/Hierarchy&gt;
        &lt;DisplayState id="0" block="0"&gt;
          &lt;Member id="0" code="4" block="0"&gt;
            &lt;Member id="0" code="TotalBeforeElim" block="0"&gt;
              &lt;Member id="0" code="45_TXT" block="0"&gt;
                &lt;Member id="0" code="200" block="0"&gt;
                  &lt;Member id="0" code="505" block="0" /&gt;
                &lt;/Member&gt;
              &lt;/Member&gt;
            &lt;/Member&gt;
          &lt;/Member&gt;
        &lt;/DisplayState&gt;
</t>
  </si>
  <si>
    <t xml:space="preserve">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</si>
</sst>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0.0%"/>
    <numFmt numFmtId="166" formatCode="_ * #,##0.00_ ;_ * \-#,##0.00_ ;_ * &quot;-&quot;_ ;_ @_ "/>
    <numFmt numFmtId="167" formatCode="#,##0_ ;[Red]\-#,##0\ ;_(* &quot;-&quot;\ _)"/>
    <numFmt numFmtId="168" formatCode="#,##0.00_ ;[Red]\-#,##0.00\ ;_(* &quot;-&quot;\ _)"/>
    <numFmt numFmtId="169" formatCode="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1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0" fontId="6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41" applyNumberFormat="0" applyAlignment="0" applyProtection="0"/>
    <xf numFmtId="0" fontId="11" fillId="0" borderId="42" applyNumberFormat="0" applyFill="0" applyAlignment="0" applyProtection="0"/>
    <xf numFmtId="0" fontId="12" fillId="17" borderId="43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9" borderId="41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44" applyNumberFormat="0" applyFont="0" applyAlignment="0" applyProtection="0"/>
    <xf numFmtId="0" fontId="15" fillId="12" borderId="45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6" applyNumberFormat="0" applyFill="0" applyAlignment="0" applyProtection="0"/>
    <xf numFmtId="0" fontId="19" fillId="0" borderId="47" applyNumberFormat="0" applyFill="0" applyAlignment="0" applyProtection="0"/>
    <xf numFmtId="0" fontId="20" fillId="0" borderId="4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49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</cellStyleXfs>
  <cellXfs count="223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0" fontId="1" fillId="5" borderId="1" xfId="4" quotePrefix="1"/>
    <xf numFmtId="49" fontId="2" fillId="4" borderId="2" xfId="3" applyAlignment="1">
      <alignment horizontal="center"/>
    </xf>
    <xf numFmtId="0" fontId="5" fillId="0" borderId="0" xfId="0" applyFont="1"/>
    <xf numFmtId="0" fontId="24" fillId="0" borderId="0" xfId="16" applyFont="1" applyFill="1" applyAlignment="1">
      <alignment vertical="center"/>
    </xf>
    <xf numFmtId="0" fontId="24" fillId="0" borderId="0" xfId="16" applyFont="1" applyFill="1"/>
    <xf numFmtId="0" fontId="27" fillId="0" borderId="0" xfId="16" applyFont="1" applyFill="1" applyBorder="1" applyAlignment="1">
      <alignment horizontal="center" vertical="center"/>
    </xf>
    <xf numFmtId="0" fontId="28" fillId="0" borderId="0" xfId="16" applyFont="1" applyFill="1" applyAlignment="1">
      <alignment horizontal="center"/>
    </xf>
    <xf numFmtId="4" fontId="30" fillId="0" borderId="1" xfId="18" applyNumberFormat="1" applyFont="1" applyFill="1" applyBorder="1" applyAlignment="1">
      <alignment horizontal="center" vertical="center" wrapText="1"/>
    </xf>
    <xf numFmtId="4" fontId="30" fillId="0" borderId="15" xfId="18" applyNumberFormat="1" applyFont="1" applyFill="1" applyBorder="1" applyAlignment="1">
      <alignment horizontal="center" vertical="center" wrapText="1"/>
    </xf>
    <xf numFmtId="0" fontId="26" fillId="0" borderId="0" xfId="16" applyFont="1" applyFill="1" applyAlignment="1">
      <alignment vertical="center"/>
    </xf>
    <xf numFmtId="41" fontId="26" fillId="0" borderId="11" xfId="17" applyFont="1" applyFill="1" applyBorder="1" applyAlignment="1">
      <alignment horizontal="left" vertical="center"/>
    </xf>
    <xf numFmtId="41" fontId="26" fillId="0" borderId="12" xfId="17" applyFont="1" applyFill="1" applyBorder="1" applyAlignment="1">
      <alignment horizontal="left" vertical="center"/>
    </xf>
    <xf numFmtId="41" fontId="26" fillId="0" borderId="13" xfId="17" applyFont="1" applyFill="1" applyBorder="1" applyAlignment="1">
      <alignment horizontal="left" vertical="center"/>
    </xf>
    <xf numFmtId="43" fontId="26" fillId="0" borderId="0" xfId="16" applyNumberFormat="1" applyFont="1" applyFill="1" applyAlignment="1">
      <alignment vertical="center"/>
    </xf>
    <xf numFmtId="49" fontId="26" fillId="0" borderId="17" xfId="17" applyNumberFormat="1" applyFont="1" applyFill="1" applyBorder="1" applyAlignment="1">
      <alignment horizontal="left" vertical="center"/>
    </xf>
    <xf numFmtId="49" fontId="26" fillId="0" borderId="12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horizontal="left" vertical="center"/>
    </xf>
    <xf numFmtId="49" fontId="26" fillId="0" borderId="13" xfId="17" applyNumberFormat="1" applyFont="1" applyFill="1" applyBorder="1" applyAlignment="1">
      <alignment horizontal="left" vertical="center"/>
    </xf>
    <xf numFmtId="49" fontId="24" fillId="0" borderId="17" xfId="17" applyNumberFormat="1" applyFont="1" applyFill="1" applyBorder="1" applyAlignment="1">
      <alignment horizontal="left" vertical="center"/>
    </xf>
    <xf numFmtId="49" fontId="24" fillId="0" borderId="12" xfId="17" applyNumberFormat="1" applyFont="1" applyFill="1" applyBorder="1" applyAlignment="1">
      <alignment horizontal="right" vertical="center"/>
    </xf>
    <xf numFmtId="49" fontId="24" fillId="0" borderId="12" xfId="17" applyNumberFormat="1" applyFont="1" applyFill="1" applyBorder="1" applyAlignment="1">
      <alignment horizontal="left" vertical="center"/>
    </xf>
    <xf numFmtId="49" fontId="24" fillId="0" borderId="13" xfId="17" applyNumberFormat="1" applyFont="1" applyFill="1" applyBorder="1" applyAlignment="1">
      <alignment horizontal="left" vertical="center"/>
    </xf>
    <xf numFmtId="49" fontId="31" fillId="0" borderId="12" xfId="17" applyNumberFormat="1" applyFont="1" applyFill="1" applyBorder="1" applyAlignment="1">
      <alignment horizontal="left" vertical="center"/>
    </xf>
    <xf numFmtId="49" fontId="31" fillId="0" borderId="13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31" fillId="0" borderId="0" xfId="17" applyNumberFormat="1" applyFont="1" applyFill="1" applyBorder="1" applyAlignment="1">
      <alignment horizontal="left" vertical="center"/>
    </xf>
    <xf numFmtId="49" fontId="31" fillId="0" borderId="18" xfId="17" applyNumberFormat="1" applyFont="1" applyFill="1" applyBorder="1" applyAlignment="1">
      <alignment horizontal="left" vertical="center"/>
    </xf>
    <xf numFmtId="49" fontId="24" fillId="0" borderId="13" xfId="16" applyNumberFormat="1" applyFont="1" applyFill="1" applyBorder="1" applyAlignment="1">
      <alignment horizontal="left" vertical="center"/>
    </xf>
    <xf numFmtId="49" fontId="26" fillId="0" borderId="17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right" vertical="center"/>
    </xf>
    <xf numFmtId="49" fontId="26" fillId="0" borderId="0" xfId="17" applyNumberFormat="1" applyFont="1" applyFill="1" applyBorder="1" applyAlignment="1">
      <alignment horizontal="left" vertical="center"/>
    </xf>
    <xf numFmtId="49" fontId="26" fillId="0" borderId="18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vertical="center"/>
    </xf>
    <xf numFmtId="49" fontId="26" fillId="0" borderId="12" xfId="17" applyNumberFormat="1" applyFont="1" applyFill="1" applyBorder="1" applyAlignment="1">
      <alignment vertical="center" wrapText="1"/>
    </xf>
    <xf numFmtId="49" fontId="26" fillId="0" borderId="13" xfId="17" applyNumberFormat="1" applyFont="1" applyFill="1" applyBorder="1" applyAlignment="1">
      <alignment vertical="center" wrapText="1"/>
    </xf>
    <xf numFmtId="49" fontId="24" fillId="0" borderId="17" xfId="16" applyNumberFormat="1" applyFont="1" applyFill="1" applyBorder="1" applyAlignment="1">
      <alignment horizontal="center" vertical="center"/>
    </xf>
    <xf numFmtId="49" fontId="26" fillId="0" borderId="11" xfId="17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center" vertical="center"/>
    </xf>
    <xf numFmtId="49" fontId="26" fillId="0" borderId="13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12" xfId="17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center" vertical="center"/>
    </xf>
    <xf numFmtId="49" fontId="24" fillId="0" borderId="12" xfId="16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right" vertical="center"/>
    </xf>
    <xf numFmtId="49" fontId="24" fillId="0" borderId="0" xfId="16" applyNumberFormat="1" applyFont="1" applyFill="1" applyBorder="1" applyAlignment="1">
      <alignment horizontal="left" vertical="center"/>
    </xf>
    <xf numFmtId="49" fontId="24" fillId="0" borderId="18" xfId="16" applyNumberFormat="1" applyFont="1" applyFill="1" applyBorder="1" applyAlignment="1">
      <alignment horizontal="left" vertical="center"/>
    </xf>
    <xf numFmtId="49" fontId="24" fillId="0" borderId="12" xfId="16" applyNumberFormat="1" applyFont="1" applyFill="1" applyBorder="1" applyAlignment="1">
      <alignment horizontal="right" vertical="center"/>
    </xf>
    <xf numFmtId="49" fontId="24" fillId="0" borderId="12" xfId="16" applyNumberFormat="1" applyFont="1" applyFill="1" applyBorder="1" applyAlignment="1">
      <alignment horizontal="left" vertical="center"/>
    </xf>
    <xf numFmtId="49" fontId="32" fillId="0" borderId="12" xfId="16" applyNumberFormat="1" applyFont="1" applyFill="1" applyBorder="1" applyAlignment="1">
      <alignment horizontal="center" vertical="center"/>
    </xf>
    <xf numFmtId="49" fontId="32" fillId="0" borderId="12" xfId="16" applyNumberFormat="1" applyFont="1" applyFill="1" applyBorder="1" applyAlignment="1">
      <alignment vertical="center"/>
    </xf>
    <xf numFmtId="49" fontId="32" fillId="0" borderId="13" xfId="16" applyNumberFormat="1" applyFont="1" applyFill="1" applyBorder="1" applyAlignment="1">
      <alignment vertical="center"/>
    </xf>
    <xf numFmtId="49" fontId="32" fillId="0" borderId="18" xfId="16" applyNumberFormat="1" applyFont="1" applyFill="1" applyBorder="1" applyAlignment="1">
      <alignment vertical="center"/>
    </xf>
    <xf numFmtId="49" fontId="32" fillId="0" borderId="12" xfId="17" applyNumberFormat="1" applyFont="1" applyFill="1" applyBorder="1" applyAlignment="1">
      <alignment horizontal="right" vertical="center"/>
    </xf>
    <xf numFmtId="49" fontId="32" fillId="0" borderId="0" xfId="17" applyNumberFormat="1" applyFont="1" applyFill="1" applyBorder="1" applyAlignment="1">
      <alignment horizontal="right" vertical="center"/>
    </xf>
    <xf numFmtId="49" fontId="26" fillId="0" borderId="12" xfId="16" applyNumberFormat="1" applyFont="1" applyFill="1" applyBorder="1" applyAlignment="1">
      <alignment vertical="center"/>
    </xf>
    <xf numFmtId="49" fontId="24" fillId="0" borderId="12" xfId="16" applyNumberFormat="1" applyFont="1" applyFill="1" applyBorder="1" applyAlignment="1">
      <alignment vertical="center"/>
    </xf>
    <xf numFmtId="49" fontId="26" fillId="0" borderId="1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vertical="center"/>
    </xf>
    <xf numFmtId="49" fontId="32" fillId="0" borderId="0" xfId="16" applyNumberFormat="1" applyFont="1" applyFill="1" applyBorder="1" applyAlignment="1">
      <alignment vertical="center"/>
    </xf>
    <xf numFmtId="49" fontId="24" fillId="0" borderId="0" xfId="16" applyNumberFormat="1" applyFont="1" applyFill="1" applyBorder="1" applyAlignment="1">
      <alignment vertical="center"/>
    </xf>
    <xf numFmtId="49" fontId="24" fillId="0" borderId="18" xfId="16" applyNumberFormat="1" applyFont="1" applyFill="1" applyBorder="1" applyAlignment="1">
      <alignment vertical="center"/>
    </xf>
    <xf numFmtId="49" fontId="24" fillId="0" borderId="13" xfId="16" applyNumberFormat="1" applyFont="1" applyFill="1" applyBorder="1" applyAlignment="1">
      <alignment vertical="center"/>
    </xf>
    <xf numFmtId="49" fontId="24" fillId="0" borderId="19" xfId="16" applyNumberFormat="1" applyFont="1" applyFill="1" applyBorder="1" applyAlignment="1">
      <alignment vertical="center"/>
    </xf>
    <xf numFmtId="49" fontId="24" fillId="0" borderId="24" xfId="16" applyNumberFormat="1" applyFont="1" applyFill="1" applyBorder="1" applyAlignment="1">
      <alignment vertical="center"/>
    </xf>
    <xf numFmtId="49" fontId="32" fillId="0" borderId="12" xfId="16" applyNumberFormat="1" applyFont="1" applyFill="1" applyBorder="1" applyAlignment="1">
      <alignment horizontal="left" vertical="center"/>
    </xf>
    <xf numFmtId="49" fontId="26" fillId="0" borderId="0" xfId="16" applyNumberFormat="1" applyFont="1" applyFill="1" applyBorder="1" applyAlignment="1">
      <alignment horizontal="center" vertical="center"/>
    </xf>
    <xf numFmtId="49" fontId="26" fillId="0" borderId="18" xfId="16" applyNumberFormat="1" applyFont="1" applyFill="1" applyBorder="1" applyAlignment="1">
      <alignment vertical="center"/>
    </xf>
    <xf numFmtId="49" fontId="26" fillId="0" borderId="19" xfId="17" applyNumberFormat="1" applyFont="1" applyFill="1" applyBorder="1" applyAlignment="1">
      <alignment horizontal="right" vertical="center"/>
    </xf>
    <xf numFmtId="49" fontId="26" fillId="0" borderId="19" xfId="16" applyNumberFormat="1" applyFont="1" applyFill="1" applyBorder="1" applyAlignment="1">
      <alignment vertical="center"/>
    </xf>
    <xf numFmtId="49" fontId="24" fillId="0" borderId="17" xfId="16" applyNumberFormat="1" applyFont="1" applyFill="1" applyBorder="1" applyAlignment="1">
      <alignment horizontal="left" vertical="center"/>
    </xf>
    <xf numFmtId="0" fontId="26" fillId="0" borderId="0" xfId="16" applyFont="1" applyFill="1" applyBorder="1" applyAlignment="1">
      <alignment vertical="center"/>
    </xf>
    <xf numFmtId="49" fontId="26" fillId="0" borderId="32" xfId="16" applyNumberFormat="1" applyFont="1" applyFill="1" applyBorder="1" applyAlignment="1">
      <alignment horizontal="center" vertical="center"/>
    </xf>
    <xf numFmtId="49" fontId="26" fillId="0" borderId="32" xfId="16" applyNumberFormat="1" applyFont="1" applyFill="1" applyBorder="1" applyAlignment="1">
      <alignment horizontal="left" vertical="center"/>
    </xf>
    <xf numFmtId="49" fontId="26" fillId="0" borderId="32" xfId="16" applyNumberFormat="1" applyFont="1" applyFill="1" applyBorder="1" applyAlignment="1">
      <alignment vertical="center"/>
    </xf>
    <xf numFmtId="49" fontId="26" fillId="0" borderId="3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36" xfId="16" applyNumberFormat="1" applyFont="1" applyFill="1" applyBorder="1" applyAlignment="1">
      <alignment horizontal="center" vertical="center"/>
    </xf>
    <xf numFmtId="49" fontId="26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vertical="center"/>
    </xf>
    <xf numFmtId="49" fontId="24" fillId="0" borderId="38" xfId="16" applyNumberFormat="1" applyFont="1" applyFill="1" applyBorder="1" applyAlignment="1">
      <alignment vertical="center"/>
    </xf>
    <xf numFmtId="167" fontId="24" fillId="0" borderId="39" xfId="19" applyNumberFormat="1" applyFont="1" applyFill="1" applyBorder="1" applyAlignment="1">
      <alignment horizontal="right" vertical="center"/>
    </xf>
    <xf numFmtId="165" fontId="26" fillId="0" borderId="40" xfId="20" applyNumberFormat="1" applyFont="1" applyFill="1" applyBorder="1" applyAlignment="1">
      <alignment horizontal="right" vertical="center"/>
    </xf>
    <xf numFmtId="164" fontId="24" fillId="0" borderId="0" xfId="21" applyNumberFormat="1" applyFont="1" applyFill="1" applyAlignment="1">
      <alignment vertical="center"/>
    </xf>
    <xf numFmtId="164" fontId="26" fillId="0" borderId="0" xfId="16" applyNumberFormat="1" applyFont="1" applyFill="1" applyAlignment="1">
      <alignment vertical="center"/>
    </xf>
    <xf numFmtId="165" fontId="26" fillId="0" borderId="0" xfId="20" applyNumberFormat="1" applyFont="1" applyFill="1" applyAlignment="1">
      <alignment vertical="center"/>
    </xf>
    <xf numFmtId="0" fontId="26" fillId="0" borderId="0" xfId="16" applyFont="1" applyFill="1" applyBorder="1" applyAlignment="1">
      <alignment horizontal="center" vertical="center"/>
    </xf>
    <xf numFmtId="0" fontId="24" fillId="0" borderId="0" xfId="16" applyFont="1" applyFill="1" applyBorder="1" applyAlignment="1">
      <alignment horizontal="center" vertical="center"/>
    </xf>
    <xf numFmtId="166" fontId="24" fillId="0" borderId="0" xfId="21" applyNumberFormat="1" applyFont="1" applyFill="1"/>
    <xf numFmtId="49" fontId="24" fillId="0" borderId="0" xfId="16" applyNumberFormat="1" applyFont="1" applyFill="1" applyBorder="1"/>
    <xf numFmtId="0" fontId="24" fillId="0" borderId="0" xfId="16" applyFont="1" applyFill="1" applyAlignment="1">
      <alignment horizontal="center" vertical="center"/>
    </xf>
    <xf numFmtId="0" fontId="24" fillId="0" borderId="0" xfId="16" applyFont="1" applyFill="1" applyBorder="1"/>
    <xf numFmtId="0" fontId="35" fillId="25" borderId="0" xfId="0" applyFont="1" applyFill="1"/>
    <xf numFmtId="49" fontId="26" fillId="26" borderId="11" xfId="16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" xfId="19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31" fillId="0" borderId="1" xfId="19" applyNumberFormat="1" applyFont="1" applyFill="1" applyBorder="1" applyAlignment="1">
      <alignment horizontal="right" vertical="center"/>
    </xf>
    <xf numFmtId="168" fontId="26" fillId="0" borderId="22" xfId="19" applyNumberFormat="1" applyFont="1" applyFill="1" applyBorder="1" applyAlignment="1">
      <alignment horizontal="right" vertical="center"/>
    </xf>
    <xf numFmtId="168" fontId="26" fillId="26" borderId="1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27" borderId="30" xfId="19" applyNumberFormat="1" applyFont="1" applyFill="1" applyBorder="1" applyAlignment="1">
      <alignment horizontal="right" vertical="center"/>
    </xf>
    <xf numFmtId="168" fontId="26" fillId="0" borderId="34" xfId="19" applyNumberFormat="1" applyFont="1" applyFill="1" applyBorder="1" applyAlignment="1">
      <alignment horizontal="right" vertical="center"/>
    </xf>
    <xf numFmtId="0" fontId="24" fillId="0" borderId="50" xfId="16" applyFont="1" applyFill="1" applyBorder="1" applyAlignment="1">
      <alignment vertical="center"/>
    </xf>
    <xf numFmtId="0" fontId="24" fillId="0" borderId="36" xfId="16" applyFont="1" applyFill="1" applyBorder="1" applyAlignment="1">
      <alignment vertical="center"/>
    </xf>
    <xf numFmtId="169" fontId="26" fillId="0" borderId="15" xfId="20" applyNumberFormat="1" applyFont="1" applyFill="1" applyBorder="1" applyAlignment="1">
      <alignment horizontal="right" vertical="center"/>
    </xf>
    <xf numFmtId="169" fontId="24" fillId="0" borderId="15" xfId="20" applyNumberFormat="1" applyFont="1" applyFill="1" applyBorder="1" applyAlignment="1">
      <alignment horizontal="right" vertical="center"/>
    </xf>
    <xf numFmtId="169" fontId="31" fillId="0" borderId="15" xfId="20" applyNumberFormat="1" applyFont="1" applyFill="1" applyBorder="1" applyAlignment="1">
      <alignment horizontal="right" vertical="center"/>
    </xf>
    <xf numFmtId="169" fontId="26" fillId="0" borderId="23" xfId="20" applyNumberFormat="1" applyFont="1" applyFill="1" applyBorder="1" applyAlignment="1">
      <alignment horizontal="right" vertical="center"/>
    </xf>
    <xf numFmtId="169" fontId="26" fillId="26" borderId="15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169" fontId="26" fillId="27" borderId="31" xfId="20" applyNumberFormat="1" applyFont="1" applyFill="1" applyBorder="1" applyAlignment="1">
      <alignment horizontal="right" vertical="center"/>
    </xf>
    <xf numFmtId="169" fontId="26" fillId="0" borderId="35" xfId="20" applyNumberFormat="1" applyFont="1" applyFill="1" applyBorder="1" applyAlignment="1">
      <alignment horizontal="right" vertical="center"/>
    </xf>
    <xf numFmtId="0" fontId="0" fillId="0" borderId="0" xfId="0" applyFill="1"/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4" fillId="0" borderId="16" xfId="19" applyNumberFormat="1" applyFont="1" applyFill="1" applyBorder="1" applyAlignment="1">
      <alignment horizontal="right" vertical="center"/>
    </xf>
    <xf numFmtId="49" fontId="4" fillId="4" borderId="2" xfId="12" applyAlignment="1">
      <alignment vertical="center"/>
    </xf>
    <xf numFmtId="0" fontId="0" fillId="25" borderId="0" xfId="0" quotePrefix="1" applyFill="1"/>
    <xf numFmtId="0" fontId="0" fillId="25" borderId="0" xfId="0" applyFill="1"/>
    <xf numFmtId="0" fontId="0" fillId="28" borderId="0" xfId="0" quotePrefix="1" applyFill="1"/>
    <xf numFmtId="0" fontId="0" fillId="29" borderId="0" xfId="0" applyFill="1"/>
    <xf numFmtId="49" fontId="2" fillId="0" borderId="2" xfId="9" applyAlignment="1">
      <alignment vertical="center"/>
    </xf>
    <xf numFmtId="49" fontId="0" fillId="0" borderId="0" xfId="0" quotePrefix="1" applyNumberFormat="1"/>
    <xf numFmtId="0" fontId="0" fillId="31" borderId="0" xfId="0" applyFill="1"/>
    <xf numFmtId="0" fontId="0" fillId="30" borderId="0" xfId="0" applyFill="1" applyAlignment="1">
      <alignment horizontal="center" wrapText="1"/>
    </xf>
    <xf numFmtId="168" fontId="26" fillId="26" borderId="16" xfId="19" applyNumberFormat="1" applyFont="1" applyFill="1" applyBorder="1" applyAlignment="1">
      <alignment horizontal="right" vertical="center"/>
    </xf>
    <xf numFmtId="167" fontId="24" fillId="0" borderId="52" xfId="19" applyNumberFormat="1" applyFont="1" applyFill="1" applyBorder="1" applyAlignment="1">
      <alignment horizontal="right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center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6" xfId="20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24" fillId="0" borderId="20" xfId="19" applyNumberFormat="1" applyFont="1" applyFill="1" applyBorder="1" applyAlignment="1">
      <alignment horizontal="right" vertical="center"/>
    </xf>
    <xf numFmtId="168" fontId="24" fillId="0" borderId="18" xfId="19" applyNumberFormat="1" applyFont="1" applyFill="1" applyBorder="1" applyAlignment="1">
      <alignment horizontal="right" vertical="center"/>
    </xf>
    <xf numFmtId="168" fontId="24" fillId="0" borderId="25" xfId="19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center" vertical="center"/>
    </xf>
    <xf numFmtId="49" fontId="24" fillId="0" borderId="24" xfId="17" applyNumberFormat="1" applyFont="1" applyFill="1" applyBorder="1" applyAlignment="1">
      <alignment horizontal="center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4" fillId="0" borderId="14" xfId="19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36" fillId="0" borderId="51" xfId="16" applyNumberFormat="1" applyFont="1" applyFill="1" applyBorder="1" applyAlignment="1">
      <alignment horizontal="center" vertical="center"/>
    </xf>
    <xf numFmtId="0" fontId="25" fillId="0" borderId="4" xfId="16" applyNumberFormat="1" applyFont="1" applyFill="1" applyBorder="1" applyAlignment="1">
      <alignment horizontal="center" vertical="center"/>
    </xf>
    <xf numFmtId="0" fontId="25" fillId="0" borderId="37" xfId="16" applyNumberFormat="1" applyFont="1" applyFill="1" applyBorder="1" applyAlignment="1">
      <alignment horizontal="center" vertical="center"/>
    </xf>
    <xf numFmtId="0" fontId="25" fillId="0" borderId="5" xfId="16" applyNumberFormat="1" applyFont="1" applyFill="1" applyBorder="1" applyAlignment="1">
      <alignment horizontal="center" vertical="center"/>
    </xf>
    <xf numFmtId="0" fontId="29" fillId="0" borderId="6" xfId="17" applyNumberFormat="1" applyFont="1" applyFill="1" applyBorder="1" applyAlignment="1">
      <alignment horizontal="center" vertical="center" wrapText="1"/>
    </xf>
    <xf numFmtId="0" fontId="29" fillId="0" borderId="7" xfId="17" applyNumberFormat="1" applyFont="1" applyFill="1" applyBorder="1" applyAlignment="1">
      <alignment horizontal="center" vertical="center" wrapText="1"/>
    </xf>
    <xf numFmtId="0" fontId="29" fillId="0" borderId="8" xfId="17" applyNumberFormat="1" applyFont="1" applyFill="1" applyBorder="1" applyAlignment="1">
      <alignment horizontal="center" vertical="center" wrapText="1"/>
    </xf>
    <xf numFmtId="0" fontId="29" fillId="0" borderId="11" xfId="17" applyNumberFormat="1" applyFont="1" applyFill="1" applyBorder="1" applyAlignment="1">
      <alignment horizontal="center" vertical="center" wrapText="1"/>
    </xf>
    <xf numFmtId="0" fontId="29" fillId="0" borderId="12" xfId="17" applyNumberFormat="1" applyFont="1" applyFill="1" applyBorder="1" applyAlignment="1">
      <alignment horizontal="center" vertical="center" wrapText="1"/>
    </xf>
    <xf numFmtId="0" fontId="29" fillId="0" borderId="13" xfId="17" applyNumberFormat="1" applyFont="1" applyFill="1" applyBorder="1" applyAlignment="1">
      <alignment horizontal="center" vertical="center" wrapText="1"/>
    </xf>
    <xf numFmtId="4" fontId="29" fillId="0" borderId="9" xfId="18" applyNumberFormat="1" applyFont="1" applyFill="1" applyBorder="1" applyAlignment="1">
      <alignment horizontal="center" vertical="center" wrapText="1"/>
    </xf>
    <xf numFmtId="4" fontId="29" fillId="0" borderId="14" xfId="18" applyNumberFormat="1" applyFont="1" applyFill="1" applyBorder="1" applyAlignment="1">
      <alignment horizontal="center" vertical="center" wrapText="1"/>
    </xf>
    <xf numFmtId="4" fontId="29" fillId="0" borderId="3" xfId="18" applyNumberFormat="1" applyFont="1" applyFill="1" applyBorder="1" applyAlignment="1">
      <alignment horizontal="center" vertical="center" wrapText="1"/>
    </xf>
    <xf numFmtId="4" fontId="29" fillId="0" borderId="10" xfId="18" applyNumberFormat="1" applyFont="1" applyFill="1" applyBorder="1" applyAlignment="1">
      <alignment horizontal="center" vertical="center" wrapText="1"/>
    </xf>
    <xf numFmtId="0" fontId="36" fillId="0" borderId="51" xfId="16" applyNumberFormat="1" applyFont="1" applyFill="1" applyBorder="1" applyAlignment="1">
      <alignment horizontal="center" vertical="center"/>
    </xf>
    <xf numFmtId="0" fontId="36" fillId="0" borderId="37" xfId="16" applyNumberFormat="1" applyFont="1" applyFill="1" applyBorder="1" applyAlignment="1">
      <alignment horizontal="center" vertical="center"/>
    </xf>
    <xf numFmtId="0" fontId="25" fillId="0" borderId="50" xfId="16" applyFont="1" applyFill="1" applyBorder="1" applyAlignment="1">
      <alignment horizontal="center" vertical="center"/>
    </xf>
    <xf numFmtId="0" fontId="25" fillId="0" borderId="51" xfId="16" applyFont="1" applyFill="1" applyBorder="1" applyAlignment="1">
      <alignment horizontal="center" vertical="center"/>
    </xf>
    <xf numFmtId="0" fontId="25" fillId="0" borderId="36" xfId="16" applyFont="1" applyFill="1" applyBorder="1" applyAlignment="1">
      <alignment horizontal="center" vertical="center"/>
    </xf>
    <xf numFmtId="0" fontId="25" fillId="0" borderId="37" xfId="16" applyFont="1" applyFill="1" applyBorder="1" applyAlignment="1">
      <alignment horizontal="center" vertical="center"/>
    </xf>
    <xf numFmtId="49" fontId="26" fillId="26" borderId="12" xfId="17" applyNumberFormat="1" applyFont="1" applyFill="1" applyBorder="1" applyAlignment="1">
      <alignment horizontal="left" vertical="center"/>
    </xf>
    <xf numFmtId="49" fontId="26" fillId="26" borderId="13" xfId="17" applyNumberFormat="1" applyFont="1" applyFill="1" applyBorder="1" applyAlignment="1">
      <alignment horizontal="left" vertical="center"/>
    </xf>
    <xf numFmtId="49" fontId="24" fillId="0" borderId="20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25" xfId="17" applyNumberFormat="1" applyFont="1" applyFill="1" applyBorder="1" applyAlignment="1">
      <alignment horizontal="left" vertical="center"/>
    </xf>
    <xf numFmtId="49" fontId="34" fillId="27" borderId="27" xfId="17" applyNumberFormat="1" applyFont="1" applyFill="1" applyBorder="1" applyAlignment="1">
      <alignment horizontal="left" vertical="center"/>
    </xf>
    <xf numFmtId="49" fontId="26" fillId="27" borderId="28" xfId="17" applyNumberFormat="1" applyFont="1" applyFill="1" applyBorder="1" applyAlignment="1">
      <alignment horizontal="left" vertical="center"/>
    </xf>
    <xf numFmtId="49" fontId="26" fillId="27" borderId="29" xfId="17" applyNumberFormat="1" applyFont="1" applyFill="1" applyBorder="1" applyAlignment="1">
      <alignment horizontal="left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18" xfId="16" applyNumberFormat="1" applyFont="1" applyFill="1" applyBorder="1" applyAlignment="1">
      <alignment horizontal="lef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4" xfId="19" applyNumberFormat="1" applyFont="1" applyFill="1" applyBorder="1" applyAlignment="1">
      <alignment horizontal="right" vertical="center"/>
    </xf>
    <xf numFmtId="169" fontId="26" fillId="0" borderId="21" xfId="20" applyNumberFormat="1" applyFont="1" applyFill="1" applyBorder="1" applyAlignment="1">
      <alignment horizontal="right" vertical="center"/>
    </xf>
    <xf numFmtId="169" fontId="26" fillId="0" borderId="26" xfId="20" applyNumberFormat="1" applyFont="1" applyFill="1" applyBorder="1" applyAlignment="1">
      <alignment horizontal="right" vertical="center"/>
    </xf>
    <xf numFmtId="49" fontId="26" fillId="0" borderId="19" xfId="17" applyNumberFormat="1" applyFont="1" applyFill="1" applyBorder="1" applyAlignment="1">
      <alignment horizontal="center" vertical="center"/>
    </xf>
    <xf numFmtId="49" fontId="26" fillId="0" borderId="24" xfId="17" applyNumberFormat="1" applyFont="1" applyFill="1" applyBorder="1" applyAlignment="1">
      <alignment horizontal="center" vertical="center"/>
    </xf>
    <xf numFmtId="49" fontId="26" fillId="0" borderId="19" xfId="16" applyNumberFormat="1" applyFont="1" applyFill="1" applyBorder="1" applyAlignment="1">
      <alignment horizontal="left" vertical="center"/>
    </xf>
    <xf numFmtId="49" fontId="26" fillId="0" borderId="20" xfId="16" applyNumberFormat="1" applyFont="1" applyFill="1" applyBorder="1" applyAlignment="1">
      <alignment horizontal="left" vertical="center"/>
    </xf>
    <xf numFmtId="49" fontId="26" fillId="0" borderId="24" xfId="16" applyNumberFormat="1" applyFont="1" applyFill="1" applyBorder="1" applyAlignment="1">
      <alignment horizontal="left" vertical="center"/>
    </xf>
    <xf numFmtId="49" fontId="26" fillId="0" borderId="25" xfId="16" applyNumberFormat="1" applyFont="1" applyFill="1" applyBorder="1" applyAlignment="1">
      <alignment horizontal="left" vertical="center"/>
    </xf>
  </cellXfs>
  <cellStyles count="71">
    <cellStyle name="20% - Colore 1 2" xfId="22"/>
    <cellStyle name="20% - Colore 2 2" xfId="23"/>
    <cellStyle name="20% - Colore 3 2" xfId="24"/>
    <cellStyle name="20% - Colore 4 2" xfId="25"/>
    <cellStyle name="20% - Colore 5 2" xfId="26"/>
    <cellStyle name="20% - Colore 6 2" xfId="27"/>
    <cellStyle name="40% - Colore 1 2" xfId="28"/>
    <cellStyle name="40% - Colore 2 2" xfId="29"/>
    <cellStyle name="40% - Colore 3 2" xfId="30"/>
    <cellStyle name="40% - Colore 4 2" xfId="31"/>
    <cellStyle name="40% - Colore 5 2" xfId="32"/>
    <cellStyle name="40% - Colore 6 2" xfId="33"/>
    <cellStyle name="60% - Colore 1 2" xfId="34"/>
    <cellStyle name="60% - Colore 2 2" xfId="35"/>
    <cellStyle name="60% - Colore 3 2" xfId="36"/>
    <cellStyle name="60% - Colore 4 2" xfId="37"/>
    <cellStyle name="60% - Colore 5 2" xfId="38"/>
    <cellStyle name="60% - Colore 6 2" xfId="39"/>
    <cellStyle name="Calcolo 2" xfId="40"/>
    <cellStyle name="Cella collegata 2" xfId="41"/>
    <cellStyle name="Cella da controllare 2" xfId="42"/>
    <cellStyle name="Colore 1 2" xfId="43"/>
    <cellStyle name="Colore 2 2" xfId="44"/>
    <cellStyle name="Colore 3 2" xfId="45"/>
    <cellStyle name="Colore 4 2" xfId="46"/>
    <cellStyle name="Colore 5 2" xfId="47"/>
    <cellStyle name="Colore 6 2" xfId="48"/>
    <cellStyle name="Comma [0]_Marilù (v.0.5)" xfId="49"/>
    <cellStyle name="Comma [0]_Marilù (v.0.5) 2" xfId="17"/>
    <cellStyle name="Comma 2" xfId="50"/>
    <cellStyle name="Input 2" xfId="51"/>
    <cellStyle name="Migliaia [0]_Asl 6_Raccordo MONISANIT al 31 dicembre 2007 (v. FINALE del 30.05.2008)" xfId="18"/>
    <cellStyle name="Migliaia [0]_Asl 6_Raccordo MONISANIT al 31 dicembre 2007 (v. FINALE del 30.05.2008) 2" xfId="21"/>
    <cellStyle name="Migliaia 2" xfId="19"/>
    <cellStyle name="Neutrale 2" xfId="52"/>
    <cellStyle name="Normal 2" xfId="53"/>
    <cellStyle name="Normal_Sheet1" xfId="54"/>
    <cellStyle name="Normale" xfId="0" builtinId="0"/>
    <cellStyle name="Normale 2" xfId="55"/>
    <cellStyle name="Normale 3" xfId="56"/>
    <cellStyle name="Normale_Asl 6_Raccordo MONISANIT al 31 dicembre 2007 (v. FINALE del 30.05.2008) 2" xfId="16"/>
    <cellStyle name="Nota 2" xfId="57"/>
    <cellStyle name="Output 2" xfId="58"/>
    <cellStyle name="Percent 2" xfId="59"/>
    <cellStyle name="Percent 3" xfId="2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60"/>
    <cellStyle name="SAS FM Slicers" xfId="10"/>
    <cellStyle name="SAS FM Supplemented member data cell" xfId="1"/>
    <cellStyle name="SAS FM Writeable data cell" xfId="7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E-118:NewTable0_Slicer_0:549053d4-ce32-4091-a1ea-a57f26fffdf8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3</xdr:row>
      <xdr:rowOff>95250</xdr:rowOff>
    </xdr:from>
    <xdr:to>
      <xdr:col>1</xdr:col>
      <xdr:colOff>3562350</xdr:colOff>
      <xdr:row>5</xdr:row>
      <xdr:rowOff>161109</xdr:rowOff>
    </xdr:to>
    <xdr:pic>
      <xdr:nvPicPr>
        <xdr:cNvPr id="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33425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198120</xdr:colOff>
          <xdr:row>4</xdr:row>
          <xdr:rowOff>7620</xdr:rowOff>
        </xdr:to>
        <xdr:sp macro="" textlink="">
          <xdr:nvSpPr>
            <xdr:cNvPr id="1583" name="_ActiveXWrapper1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CDADesc"/>
      <definedName name="CDAGet"/>
      <definedName name="CDANam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8"/>
  <sheetViews>
    <sheetView workbookViewId="0"/>
  </sheetViews>
  <sheetFormatPr defaultRowHeight="14.4" x14ac:dyDescent="0.3"/>
  <sheetData>
    <row r="1" spans="2:10" ht="409.6" x14ac:dyDescent="0.3">
      <c r="B1" s="1" t="s">
        <v>534</v>
      </c>
      <c r="C1" s="1" t="s">
        <v>535</v>
      </c>
      <c r="J1" s="1" t="s">
        <v>1460</v>
      </c>
    </row>
    <row r="2" spans="2:10" x14ac:dyDescent="0.3">
      <c r="J2" s="12" t="s">
        <v>1461</v>
      </c>
    </row>
    <row r="3" spans="2:10" ht="409.6" x14ac:dyDescent="0.3">
      <c r="J3" s="1" t="s">
        <v>1462</v>
      </c>
    </row>
    <row r="4" spans="2:10" ht="409.6" x14ac:dyDescent="0.3">
      <c r="J4" s="1" t="s">
        <v>1463</v>
      </c>
    </row>
    <row r="5" spans="2:10" ht="409.6" x14ac:dyDescent="0.3">
      <c r="J5" s="1" t="s">
        <v>1464</v>
      </c>
    </row>
    <row r="6" spans="2:10" ht="409.6" x14ac:dyDescent="0.3">
      <c r="J6" s="1" t="s">
        <v>1465</v>
      </c>
    </row>
    <row r="7" spans="2:10" ht="409.6" x14ac:dyDescent="0.3">
      <c r="J7" s="1" t="s">
        <v>1466</v>
      </c>
    </row>
    <row r="8" spans="2:10" ht="409.6" x14ac:dyDescent="0.3">
      <c r="J8" s="1" t="s">
        <v>1467</v>
      </c>
    </row>
    <row r="9" spans="2:10" ht="409.6" x14ac:dyDescent="0.3">
      <c r="J9" s="1" t="s">
        <v>1468</v>
      </c>
    </row>
    <row r="10" spans="2:10" ht="409.6" x14ac:dyDescent="0.3">
      <c r="J10" s="1" t="s">
        <v>1469</v>
      </c>
    </row>
    <row r="11" spans="2:10" ht="409.6" x14ac:dyDescent="0.3">
      <c r="J11" s="1" t="s">
        <v>1470</v>
      </c>
    </row>
    <row r="12" spans="2:10" ht="409.6" x14ac:dyDescent="0.3">
      <c r="J12" s="1" t="s">
        <v>1471</v>
      </c>
    </row>
    <row r="13" spans="2:10" ht="409.6" x14ac:dyDescent="0.3">
      <c r="J13" s="1" t="s">
        <v>1472</v>
      </c>
    </row>
    <row r="14" spans="2:10" ht="409.6" x14ac:dyDescent="0.3">
      <c r="J14" s="1" t="s">
        <v>1473</v>
      </c>
    </row>
    <row r="15" spans="2:10" ht="409.6" x14ac:dyDescent="0.3">
      <c r="J15" s="1" t="s">
        <v>1474</v>
      </c>
    </row>
    <row r="16" spans="2:10" ht="409.6" x14ac:dyDescent="0.3">
      <c r="J16" s="1" t="s">
        <v>1475</v>
      </c>
    </row>
    <row r="17" spans="10:10" ht="409.6" x14ac:dyDescent="0.3">
      <c r="J17" s="1" t="s">
        <v>1476</v>
      </c>
    </row>
    <row r="18" spans="10:10" ht="409.6" x14ac:dyDescent="0.3">
      <c r="J18" s="1" t="s">
        <v>1477</v>
      </c>
    </row>
    <row r="19" spans="10:10" ht="409.6" x14ac:dyDescent="0.3">
      <c r="J19" s="1" t="s">
        <v>1478</v>
      </c>
    </row>
    <row r="20" spans="10:10" ht="409.6" x14ac:dyDescent="0.3">
      <c r="J20" s="1" t="s">
        <v>1479</v>
      </c>
    </row>
    <row r="21" spans="10:10" ht="409.6" x14ac:dyDescent="0.3">
      <c r="J21" s="1" t="s">
        <v>1480</v>
      </c>
    </row>
    <row r="22" spans="10:10" ht="409.6" x14ac:dyDescent="0.3">
      <c r="J22" s="1" t="s">
        <v>1481</v>
      </c>
    </row>
    <row r="23" spans="10:10" ht="409.6" x14ac:dyDescent="0.3">
      <c r="J23" s="1" t="s">
        <v>1482</v>
      </c>
    </row>
    <row r="24" spans="10:10" ht="409.6" x14ac:dyDescent="0.3">
      <c r="J24" s="1" t="s">
        <v>1483</v>
      </c>
    </row>
    <row r="25" spans="10:10" ht="409.6" x14ac:dyDescent="0.3">
      <c r="J25" s="1" t="s">
        <v>1484</v>
      </c>
    </row>
    <row r="26" spans="10:10" ht="409.6" x14ac:dyDescent="0.3">
      <c r="J26" s="1" t="s">
        <v>1485</v>
      </c>
    </row>
    <row r="27" spans="10:10" ht="409.6" x14ac:dyDescent="0.3">
      <c r="J27" s="1" t="s">
        <v>1486</v>
      </c>
    </row>
    <row r="28" spans="10:10" ht="409.6" x14ac:dyDescent="0.3">
      <c r="J28" s="1" t="s">
        <v>1487</v>
      </c>
    </row>
    <row r="29" spans="10:10" ht="409.6" x14ac:dyDescent="0.3">
      <c r="J29" s="1" t="s">
        <v>1488</v>
      </c>
    </row>
    <row r="30" spans="10:10" ht="409.6" x14ac:dyDescent="0.3">
      <c r="J30" s="1" t="s">
        <v>1489</v>
      </c>
    </row>
    <row r="31" spans="10:10" ht="409.6" x14ac:dyDescent="0.3">
      <c r="J31" s="1" t="s">
        <v>1490</v>
      </c>
    </row>
    <row r="32" spans="10:10" ht="409.6" x14ac:dyDescent="0.3">
      <c r="J32" s="1" t="s">
        <v>1491</v>
      </c>
    </row>
    <row r="33" spans="10:10" ht="409.6" x14ac:dyDescent="0.3">
      <c r="J33" s="1" t="s">
        <v>1492</v>
      </c>
    </row>
    <row r="34" spans="10:10" ht="409.6" x14ac:dyDescent="0.3">
      <c r="J34" s="1" t="s">
        <v>1493</v>
      </c>
    </row>
    <row r="35" spans="10:10" ht="409.6" x14ac:dyDescent="0.3">
      <c r="J35" s="1" t="s">
        <v>1494</v>
      </c>
    </row>
    <row r="36" spans="10:10" ht="409.6" x14ac:dyDescent="0.3">
      <c r="J36" s="1" t="s">
        <v>1495</v>
      </c>
    </row>
    <row r="37" spans="10:10" ht="409.6" x14ac:dyDescent="0.3">
      <c r="J37" s="1" t="s">
        <v>1496</v>
      </c>
    </row>
    <row r="38" spans="10:10" ht="409.6" x14ac:dyDescent="0.3">
      <c r="J38" s="1" t="s">
        <v>1497</v>
      </c>
    </row>
    <row r="39" spans="10:10" ht="409.6" x14ac:dyDescent="0.3">
      <c r="J39" s="1" t="s">
        <v>1498</v>
      </c>
    </row>
    <row r="40" spans="10:10" ht="409.6" x14ac:dyDescent="0.3">
      <c r="J40" s="1" t="s">
        <v>1499</v>
      </c>
    </row>
    <row r="41" spans="10:10" ht="409.6" x14ac:dyDescent="0.3">
      <c r="J41" s="1" t="s">
        <v>1500</v>
      </c>
    </row>
    <row r="42" spans="10:10" ht="409.6" x14ac:dyDescent="0.3">
      <c r="J42" s="1" t="s">
        <v>1501</v>
      </c>
    </row>
    <row r="43" spans="10:10" ht="409.6" x14ac:dyDescent="0.3">
      <c r="J43" s="1" t="s">
        <v>1502</v>
      </c>
    </row>
    <row r="44" spans="10:10" ht="409.6" x14ac:dyDescent="0.3">
      <c r="J44" s="1" t="s">
        <v>1503</v>
      </c>
    </row>
    <row r="45" spans="10:10" ht="409.6" x14ac:dyDescent="0.3">
      <c r="J45" s="1" t="s">
        <v>1504</v>
      </c>
    </row>
    <row r="46" spans="10:10" ht="409.6" x14ac:dyDescent="0.3">
      <c r="J46" s="1" t="s">
        <v>1505</v>
      </c>
    </row>
    <row r="47" spans="10:10" ht="409.6" x14ac:dyDescent="0.3">
      <c r="J47" s="1" t="s">
        <v>1506</v>
      </c>
    </row>
    <row r="48" spans="10:10" ht="409.6" x14ac:dyDescent="0.3">
      <c r="J48" s="1" t="s">
        <v>1507</v>
      </c>
    </row>
    <row r="49" spans="10:10" ht="409.6" x14ac:dyDescent="0.3">
      <c r="J49" s="1" t="s">
        <v>1508</v>
      </c>
    </row>
    <row r="50" spans="10:10" ht="409.6" x14ac:dyDescent="0.3">
      <c r="J50" s="1" t="s">
        <v>1509</v>
      </c>
    </row>
    <row r="51" spans="10:10" ht="409.6" x14ac:dyDescent="0.3">
      <c r="J51" s="1" t="s">
        <v>1510</v>
      </c>
    </row>
    <row r="52" spans="10:10" ht="409.6" x14ac:dyDescent="0.3">
      <c r="J52" s="1" t="s">
        <v>1511</v>
      </c>
    </row>
    <row r="53" spans="10:10" ht="409.6" x14ac:dyDescent="0.3">
      <c r="J53" s="1" t="s">
        <v>1512</v>
      </c>
    </row>
    <row r="54" spans="10:10" ht="409.6" x14ac:dyDescent="0.3">
      <c r="J54" s="1" t="s">
        <v>1513</v>
      </c>
    </row>
    <row r="55" spans="10:10" ht="409.6" x14ac:dyDescent="0.3">
      <c r="J55" s="1" t="s">
        <v>1514</v>
      </c>
    </row>
    <row r="56" spans="10:10" ht="409.6" x14ac:dyDescent="0.3">
      <c r="J56" s="1" t="s">
        <v>1515</v>
      </c>
    </row>
    <row r="57" spans="10:10" ht="409.6" x14ac:dyDescent="0.3">
      <c r="J57" s="1" t="s">
        <v>1516</v>
      </c>
    </row>
    <row r="58" spans="10:10" ht="409.6" x14ac:dyDescent="0.3">
      <c r="J58" s="1" t="s">
        <v>1517</v>
      </c>
    </row>
    <row r="59" spans="10:10" ht="409.6" x14ac:dyDescent="0.3">
      <c r="J59" s="1" t="s">
        <v>1518</v>
      </c>
    </row>
    <row r="60" spans="10:10" ht="115.2" x14ac:dyDescent="0.3">
      <c r="J60" s="1" t="s">
        <v>1519</v>
      </c>
    </row>
    <row r="61" spans="10:10" x14ac:dyDescent="0.3">
      <c r="J61" s="1"/>
    </row>
    <row r="62" spans="10:10" x14ac:dyDescent="0.3">
      <c r="J62" s="1"/>
    </row>
    <row r="63" spans="10:10" x14ac:dyDescent="0.3">
      <c r="J63" s="1"/>
    </row>
    <row r="64" spans="10:10" x14ac:dyDescent="0.3">
      <c r="J64" s="1"/>
    </row>
    <row r="65" spans="10:10" x14ac:dyDescent="0.3">
      <c r="J65" s="1"/>
    </row>
    <row r="66" spans="10:10" x14ac:dyDescent="0.3">
      <c r="J66" s="1"/>
    </row>
    <row r="67" spans="10:10" x14ac:dyDescent="0.3">
      <c r="J67" s="1"/>
    </row>
    <row r="68" spans="10:10" x14ac:dyDescent="0.3">
      <c r="J68" s="1"/>
    </row>
    <row r="69" spans="10:10" x14ac:dyDescent="0.3">
      <c r="J69" s="1"/>
    </row>
    <row r="70" spans="10:10" x14ac:dyDescent="0.3">
      <c r="J70" s="1"/>
    </row>
    <row r="71" spans="10:10" x14ac:dyDescent="0.3">
      <c r="J71" s="1"/>
    </row>
    <row r="72" spans="10:10" x14ac:dyDescent="0.3">
      <c r="J72" s="1"/>
    </row>
    <row r="73" spans="10:10" x14ac:dyDescent="0.3">
      <c r="J73" s="1"/>
    </row>
    <row r="74" spans="10:10" x14ac:dyDescent="0.3">
      <c r="J74" s="1"/>
    </row>
    <row r="75" spans="10:10" x14ac:dyDescent="0.3">
      <c r="J75" s="1"/>
    </row>
    <row r="76" spans="10:10" x14ac:dyDescent="0.3">
      <c r="J76" s="1"/>
    </row>
    <row r="77" spans="10:10" x14ac:dyDescent="0.3">
      <c r="J77" s="1"/>
    </row>
    <row r="78" spans="10:10" x14ac:dyDescent="0.3">
      <c r="J78" s="1"/>
    </row>
    <row r="79" spans="10:10" x14ac:dyDescent="0.3">
      <c r="J79" s="1"/>
    </row>
    <row r="80" spans="10:10" x14ac:dyDescent="0.3">
      <c r="J80" s="1"/>
    </row>
    <row r="81" spans="10:10" x14ac:dyDescent="0.3">
      <c r="J81" s="1"/>
    </row>
    <row r="82" spans="10:10" x14ac:dyDescent="0.3">
      <c r="J82" s="1"/>
    </row>
    <row r="83" spans="10:10" x14ac:dyDescent="0.3">
      <c r="J83" s="1"/>
    </row>
    <row r="84" spans="10:10" x14ac:dyDescent="0.3">
      <c r="J84" s="1"/>
    </row>
    <row r="85" spans="10:10" x14ac:dyDescent="0.3">
      <c r="J85" s="1"/>
    </row>
    <row r="86" spans="10:10" x14ac:dyDescent="0.3">
      <c r="J86" s="1"/>
    </row>
    <row r="87" spans="10:10" x14ac:dyDescent="0.3">
      <c r="J87" s="1"/>
    </row>
    <row r="88" spans="10:10" x14ac:dyDescent="0.3">
      <c r="J88" s="1"/>
    </row>
    <row r="89" spans="10:10" x14ac:dyDescent="0.3">
      <c r="J89" s="1"/>
    </row>
    <row r="90" spans="10:10" x14ac:dyDescent="0.3">
      <c r="J90" s="1"/>
    </row>
    <row r="91" spans="10:10" x14ac:dyDescent="0.3">
      <c r="J91" s="1"/>
    </row>
    <row r="92" spans="10:10" x14ac:dyDescent="0.3">
      <c r="J92" s="1"/>
    </row>
    <row r="93" spans="10:10" x14ac:dyDescent="0.3">
      <c r="J93" s="1"/>
    </row>
    <row r="94" spans="10:10" x14ac:dyDescent="0.3">
      <c r="J94" s="1"/>
    </row>
    <row r="95" spans="10:10" x14ac:dyDescent="0.3">
      <c r="J95" s="1"/>
    </row>
    <row r="96" spans="10:10" x14ac:dyDescent="0.3">
      <c r="J96" s="1"/>
    </row>
    <row r="97" spans="10:10" x14ac:dyDescent="0.3">
      <c r="J97" s="1"/>
    </row>
    <row r="98" spans="10:10" x14ac:dyDescent="0.3">
      <c r="J98" s="1"/>
    </row>
    <row r="99" spans="10:10" x14ac:dyDescent="0.3">
      <c r="J99" s="1"/>
    </row>
    <row r="100" spans="10:10" x14ac:dyDescent="0.3">
      <c r="J100" s="1"/>
    </row>
    <row r="101" spans="10:10" x14ac:dyDescent="0.3">
      <c r="J101" s="1"/>
    </row>
    <row r="102" spans="10:10" x14ac:dyDescent="0.3">
      <c r="J102" s="1"/>
    </row>
    <row r="103" spans="10:10" x14ac:dyDescent="0.3">
      <c r="J103" s="1"/>
    </row>
    <row r="104" spans="10:10" x14ac:dyDescent="0.3">
      <c r="J104" s="1"/>
    </row>
    <row r="105" spans="10:10" x14ac:dyDescent="0.3">
      <c r="J105" s="1"/>
    </row>
    <row r="106" spans="10:10" x14ac:dyDescent="0.3">
      <c r="J106" s="1"/>
    </row>
    <row r="107" spans="10:10" x14ac:dyDescent="0.3">
      <c r="J107" s="1"/>
    </row>
    <row r="108" spans="10:10" x14ac:dyDescent="0.3">
      <c r="J1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573"/>
  <sheetViews>
    <sheetView topLeftCell="A10" workbookViewId="0">
      <selection activeCell="A309" sqref="A309:XFD309"/>
    </sheetView>
  </sheetViews>
  <sheetFormatPr defaultRowHeight="14.4" x14ac:dyDescent="0.3"/>
  <cols>
    <col min="4" max="4" width="17.33203125" bestFit="1" customWidth="1"/>
    <col min="5" max="5" width="168.44140625" bestFit="1" customWidth="1"/>
    <col min="6" max="6" width="15.44140625" bestFit="1" customWidth="1"/>
  </cols>
  <sheetData>
    <row r="8" spans="4:6" ht="15" x14ac:dyDescent="0.25">
      <c r="D8" t="s">
        <v>541</v>
      </c>
      <c r="E8" t="s">
        <v>542</v>
      </c>
      <c r="F8">
        <v>1</v>
      </c>
    </row>
    <row r="9" spans="4:6" ht="15" x14ac:dyDescent="0.25">
      <c r="E9" t="s">
        <v>543</v>
      </c>
      <c r="F9">
        <v>1</v>
      </c>
    </row>
    <row r="10" spans="4:6" ht="15" x14ac:dyDescent="0.25">
      <c r="E10" t="s">
        <v>544</v>
      </c>
      <c r="F10">
        <v>-1</v>
      </c>
    </row>
    <row r="11" spans="4:6" ht="15" x14ac:dyDescent="0.25">
      <c r="D11" s="12" t="s">
        <v>545</v>
      </c>
      <c r="E11" s="12" t="s">
        <v>546</v>
      </c>
    </row>
    <row r="12" spans="4:6" ht="15" x14ac:dyDescent="0.25">
      <c r="D12" s="12" t="s">
        <v>547</v>
      </c>
      <c r="E12" s="12" t="s">
        <v>536</v>
      </c>
      <c r="F12" s="12" t="s">
        <v>548</v>
      </c>
    </row>
    <row r="13" spans="4:6" ht="15" x14ac:dyDescent="0.25">
      <c r="E13" s="12" t="s">
        <v>549</v>
      </c>
      <c r="F13" s="149" t="str">
        <f>'CE-118'!C8</f>
        <v>505</v>
      </c>
    </row>
    <row r="14" spans="4:6" ht="15" x14ac:dyDescent="0.25">
      <c r="E14" s="12" t="s">
        <v>1</v>
      </c>
      <c r="F14" s="12" t="s">
        <v>550</v>
      </c>
    </row>
    <row r="15" spans="4:6" ht="15" x14ac:dyDescent="0.25">
      <c r="E15" s="12" t="s">
        <v>389</v>
      </c>
      <c r="F15" s="149" t="str">
        <f>'CE-118'!C4</f>
        <v>4</v>
      </c>
    </row>
    <row r="16" spans="4:6" ht="15" x14ac:dyDescent="0.25">
      <c r="E16" s="12" t="s">
        <v>551</v>
      </c>
      <c r="F16" s="12" t="s">
        <v>552</v>
      </c>
    </row>
    <row r="17" spans="3:6" ht="15" x14ac:dyDescent="0.25">
      <c r="D17" s="12" t="s">
        <v>553</v>
      </c>
      <c r="E17" s="12" t="s">
        <v>554</v>
      </c>
    </row>
    <row r="18" spans="3:6" ht="15" x14ac:dyDescent="0.25">
      <c r="D18" s="12" t="s">
        <v>555</v>
      </c>
      <c r="E18" s="12" t="s">
        <v>556</v>
      </c>
    </row>
    <row r="19" spans="3:6" ht="15" x14ac:dyDescent="0.25">
      <c r="F19" s="12" t="s">
        <v>540</v>
      </c>
    </row>
    <row r="20" spans="3:6" ht="15" x14ac:dyDescent="0.25">
      <c r="C20" t="s">
        <v>1339</v>
      </c>
      <c r="D20" t="s">
        <v>1338</v>
      </c>
      <c r="F20" t="e">
        <f>[1]!CDAName($E$11, $E$17, F$19)</f>
        <v>#VALUE!</v>
      </c>
    </row>
    <row r="21" spans="3:6" ht="15" x14ac:dyDescent="0.25">
      <c r="C21" s="12" t="s">
        <v>557</v>
      </c>
      <c r="D21" s="12" t="s">
        <v>557</v>
      </c>
      <c r="E21" t="e">
        <f>[1]!CDADesc($E$11, $E$18, $D21)</f>
        <v>#VALUE!</v>
      </c>
      <c r="F21" t="e">
        <f>[1]!CDAGet($E$11, $E$17, F$19, $E$18, $D21, $E$12, $F$12, $E$13, $F$13, $E$14, $F$14, $E$15, $F$15, $E$16, $F$16) * $F$10 / $F$8</f>
        <v>#VALUE!</v>
      </c>
    </row>
    <row r="22" spans="3:6" ht="15" x14ac:dyDescent="0.25">
      <c r="C22" s="12" t="s">
        <v>558</v>
      </c>
      <c r="D22" s="12" t="s">
        <v>558</v>
      </c>
      <c r="E22" t="e">
        <f>[1]!CDADesc($E$11, $E$18, $D22)</f>
        <v>#VALUE!</v>
      </c>
      <c r="F22" t="e">
        <f>[1]!CDAGet($E$11, $E$17, F$19, $E$18, $D22, $E$12, $F$12, $E$13, $F$13, $E$14, $F$14, $E$15, $F$15, $E$16, $F$16) * $F$10 / $F$8</f>
        <v>#VALUE!</v>
      </c>
    </row>
    <row r="23" spans="3:6" ht="15" x14ac:dyDescent="0.25">
      <c r="C23" s="12" t="s">
        <v>559</v>
      </c>
      <c r="D23" s="12" t="s">
        <v>559</v>
      </c>
      <c r="E23" t="e">
        <f>[1]!CDADesc($E$11, $E$18, $D23)</f>
        <v>#VALUE!</v>
      </c>
      <c r="F23" t="e">
        <f>[1]!CDAGet($E$11, $E$17, F$19, $E$18, $D23, $E$12, $F$12, $E$13, $F$13, $E$14, $F$14, $E$15, $F$15, $E$16, $F$16) * $F$10 / $F$8</f>
        <v>#VALUE!</v>
      </c>
    </row>
    <row r="24" spans="3:6" ht="15" x14ac:dyDescent="0.25">
      <c r="C24" s="12" t="s">
        <v>560</v>
      </c>
      <c r="D24" s="12" t="s">
        <v>560</v>
      </c>
      <c r="E24" t="e">
        <f>[1]!CDADesc($E$11, $E$18, $D24)</f>
        <v>#VALUE!</v>
      </c>
      <c r="F24" t="e">
        <f>[1]!CDAGet($E$11, $E$17, F$19, $E$18, $D24, $E$12, $F$12, $E$13, $F$13, $E$14, $F$14, $E$15, $F$15, $E$16, $F$16) * $F$10 / $F$8</f>
        <v>#VALUE!</v>
      </c>
    </row>
    <row r="25" spans="3:6" ht="15" x14ac:dyDescent="0.25">
      <c r="C25" s="12" t="s">
        <v>561</v>
      </c>
      <c r="D25" s="12" t="s">
        <v>561</v>
      </c>
      <c r="E25" t="e">
        <f>[1]!CDADesc($E$11, $E$18, $D25)</f>
        <v>#VALUE!</v>
      </c>
      <c r="F25" t="e">
        <f>[1]!CDAGet($E$11, $E$17, F$19, $E$18, $D25, $E$12, $F$12, $E$13, $F$13, $E$14, $F$14, $E$15, $F$15, $E$16, $F$16) * $F$10 / $F$8</f>
        <v>#VALUE!</v>
      </c>
    </row>
    <row r="26" spans="3:6" ht="15" x14ac:dyDescent="0.25">
      <c r="C26" s="12" t="s">
        <v>562</v>
      </c>
      <c r="D26" s="12" t="s">
        <v>562</v>
      </c>
      <c r="E26" t="e">
        <f>[1]!CDADesc($E$11, $E$18, $D26)</f>
        <v>#VALUE!</v>
      </c>
      <c r="F26" t="e">
        <f>[1]!CDAGet($E$11, $E$17, F$19, $E$18, $D26, $E$12, $F$12, $E$13, $F$13, $E$14, $F$14, $E$15, $F$15, $E$16, $F$16) * $F$10 / $F$8</f>
        <v>#VALUE!</v>
      </c>
    </row>
    <row r="27" spans="3:6" ht="15" x14ac:dyDescent="0.25">
      <c r="C27" s="144" t="s">
        <v>1340</v>
      </c>
      <c r="D27" s="12" t="s">
        <v>563</v>
      </c>
      <c r="E27" t="e">
        <f>[1]!CDADesc($E$11, $E$18, $D27)</f>
        <v>#VALUE!</v>
      </c>
      <c r="F27" t="e">
        <f>[1]!CDAGet($E$11, $E$17, F$19, $E$18, $D27, $E$12, $F$12, $E$13, $F$13, $E$14, $F$14, $E$15, $F$15, $E$16, $F$16) * $F$10 / $F$8</f>
        <v>#VALUE!</v>
      </c>
    </row>
    <row r="28" spans="3:6" ht="15" x14ac:dyDescent="0.25">
      <c r="C28" s="144" t="s">
        <v>567</v>
      </c>
      <c r="D28" s="12" t="s">
        <v>564</v>
      </c>
      <c r="E28" t="e">
        <f>[1]!CDADesc($E$11, $E$18, $D28)</f>
        <v>#VALUE!</v>
      </c>
      <c r="F28" t="e">
        <f>[1]!CDAGet($E$11, $E$17, F$19, $E$18, $D28, $E$12, $F$12, $E$13, $F$13, $E$14, $F$14, $E$15, $F$15, $E$16, $F$16) * $F$10 / $F$8</f>
        <v>#VALUE!</v>
      </c>
    </row>
    <row r="29" spans="3:6" ht="15" x14ac:dyDescent="0.25">
      <c r="C29" s="145" t="s">
        <v>1341</v>
      </c>
      <c r="D29" s="12" t="s">
        <v>565</v>
      </c>
      <c r="E29" t="e">
        <f>[1]!CDADesc($E$11, $E$18, $D29)</f>
        <v>#VALUE!</v>
      </c>
      <c r="F29" t="e">
        <f>[1]!CDAGet($E$11, $E$17, F$19, $E$18, $D29, $E$12, $F$12, $E$13, $F$13, $E$14, $F$14, $E$15, $F$15, $E$16, $F$16) * $F$10 / $F$8</f>
        <v>#VALUE!</v>
      </c>
    </row>
    <row r="30" spans="3:6" ht="15" x14ac:dyDescent="0.25">
      <c r="C30" s="146" t="s">
        <v>1342</v>
      </c>
      <c r="D30" s="12" t="s">
        <v>566</v>
      </c>
      <c r="E30" t="e">
        <f>[1]!CDADesc($E$11, $E$18, $D30)</f>
        <v>#VALUE!</v>
      </c>
      <c r="F30" t="e">
        <f>[1]!CDAGet($E$11, $E$17, F$19, $E$18, $D30, $E$12, $F$12, $E$13, $F$13, $E$14, $F$14, $E$15, $F$15, $E$16, $F$16) * $F$10 / $F$8</f>
        <v>#VALUE!</v>
      </c>
    </row>
    <row r="31" spans="3:6" ht="15" x14ac:dyDescent="0.25">
      <c r="C31" s="146" t="s">
        <v>1342</v>
      </c>
      <c r="D31" s="12" t="s">
        <v>567</v>
      </c>
      <c r="E31" t="e">
        <f>[1]!CDADesc($E$11, $E$18, $D31)</f>
        <v>#VALUE!</v>
      </c>
      <c r="F31" t="e">
        <f>[1]!CDAGet($E$11, $E$17, F$19, $E$18, $D31, $E$12, $F$12, $E$13, $F$13, $E$14, $F$14, $E$15, $F$15, $E$16, $F$16) * $F$10 / $F$8</f>
        <v>#VALUE!</v>
      </c>
    </row>
    <row r="32" spans="3:6" ht="15" x14ac:dyDescent="0.25">
      <c r="C32" s="144" t="s">
        <v>1343</v>
      </c>
      <c r="D32" s="12" t="s">
        <v>568</v>
      </c>
      <c r="E32" t="e">
        <f>[1]!CDADesc($E$11, $E$18, $D32)</f>
        <v>#VALUE!</v>
      </c>
      <c r="F32" t="e">
        <f>[1]!CDAGet($E$11, $E$17, F$19, $E$18, $D32, $E$12, $F$12, $E$13, $F$13, $E$14, $F$14, $E$15, $F$15, $E$16, $F$16) * $F$10 / $F$8</f>
        <v>#VALUE!</v>
      </c>
    </row>
    <row r="33" spans="3:6" x14ac:dyDescent="0.3">
      <c r="C33" s="12" t="s">
        <v>569</v>
      </c>
      <c r="D33" s="12" t="s">
        <v>569</v>
      </c>
      <c r="E33" t="e">
        <f>[1]!CDADesc($E$11, $E$18, $D33)</f>
        <v>#VALUE!</v>
      </c>
      <c r="F33" t="e">
        <f>[1]!CDAGet($E$11, $E$17, F$19, $E$18, $D33, $E$12, $F$12, $E$13, $F$13, $E$14, $F$14, $E$15, $F$15, $E$16, $F$16) * $F$10 / $F$8</f>
        <v>#VALUE!</v>
      </c>
    </row>
    <row r="34" spans="3:6" x14ac:dyDescent="0.3">
      <c r="C34" s="12" t="s">
        <v>570</v>
      </c>
      <c r="D34" s="12" t="s">
        <v>570</v>
      </c>
      <c r="E34" t="e">
        <f>[1]!CDADesc($E$11, $E$18, $D34)</f>
        <v>#VALUE!</v>
      </c>
      <c r="F34" t="e">
        <f>[1]!CDAGet($E$11, $E$17, F$19, $E$18, $D34, $E$12, $F$12, $E$13, $F$13, $E$14, $F$14, $E$15, $F$15, $E$16, $F$16) * $F$10 / $F$8</f>
        <v>#VALUE!</v>
      </c>
    </row>
    <row r="35" spans="3:6" x14ac:dyDescent="0.3">
      <c r="C35" s="12" t="s">
        <v>571</v>
      </c>
      <c r="D35" s="12" t="s">
        <v>571</v>
      </c>
      <c r="E35" t="e">
        <f>[1]!CDADesc($E$11, $E$18, $D35)</f>
        <v>#VALUE!</v>
      </c>
      <c r="F35" t="e">
        <f>[1]!CDAGet($E$11, $E$17, F$19, $E$18, $D35, $E$12, $F$12, $E$13, $F$13, $E$14, $F$14, $E$15, $F$15, $E$16, $F$16) * $F$10 / $F$8</f>
        <v>#VALUE!</v>
      </c>
    </row>
    <row r="36" spans="3:6" x14ac:dyDescent="0.3">
      <c r="C36" s="12" t="s">
        <v>572</v>
      </c>
      <c r="D36" s="12" t="s">
        <v>572</v>
      </c>
      <c r="E36" t="e">
        <f>[1]!CDADesc($E$11, $E$18, $D36)</f>
        <v>#VALUE!</v>
      </c>
      <c r="F36" t="e">
        <f>[1]!CDAGet($E$11, $E$17, F$19, $E$18, $D36, $E$12, $F$12, $E$13, $F$13, $E$14, $F$14, $E$15, $F$15, $E$16, $F$16) * $F$10 / $F$8</f>
        <v>#VALUE!</v>
      </c>
    </row>
    <row r="37" spans="3:6" x14ac:dyDescent="0.3">
      <c r="C37" s="12" t="s">
        <v>573</v>
      </c>
      <c r="D37" s="12" t="s">
        <v>573</v>
      </c>
      <c r="E37" t="e">
        <f>[1]!CDADesc($E$11, $E$18, $D37)</f>
        <v>#VALUE!</v>
      </c>
      <c r="F37" t="e">
        <f>[1]!CDAGet($E$11, $E$17, F$19, $E$18, $D37, $E$12, $F$12, $E$13, $F$13, $E$14, $F$14, $E$15, $F$15, $E$16, $F$16) * $F$10 / $F$8</f>
        <v>#VALUE!</v>
      </c>
    </row>
    <row r="38" spans="3:6" x14ac:dyDescent="0.3">
      <c r="C38" s="12" t="s">
        <v>574</v>
      </c>
      <c r="D38" s="12" t="s">
        <v>574</v>
      </c>
      <c r="E38" t="e">
        <f>[1]!CDADesc($E$11, $E$18, $D38)</f>
        <v>#VALUE!</v>
      </c>
      <c r="F38" t="e">
        <f>[1]!CDAGet($E$11, $E$17, F$19, $E$18, $D38, $E$12, $F$12, $E$13, $F$13, $E$14, $F$14, $E$15, $F$15, $E$16, $F$16) * $F$10 / $F$8</f>
        <v>#VALUE!</v>
      </c>
    </row>
    <row r="39" spans="3:6" x14ac:dyDescent="0.3">
      <c r="C39" s="12" t="s">
        <v>575</v>
      </c>
      <c r="D39" s="12" t="s">
        <v>575</v>
      </c>
      <c r="E39" t="e">
        <f>[1]!CDADesc($E$11, $E$18, $D39)</f>
        <v>#VALUE!</v>
      </c>
      <c r="F39" t="e">
        <f>[1]!CDAGet($E$11, $E$17, F$19, $E$18, $D39, $E$12, $F$12, $E$13, $F$13, $E$14, $F$14, $E$15, $F$15, $E$16, $F$16) * $F$10 / $F$8</f>
        <v>#VALUE!</v>
      </c>
    </row>
    <row r="40" spans="3:6" x14ac:dyDescent="0.3">
      <c r="C40" s="12" t="s">
        <v>576</v>
      </c>
      <c r="D40" s="12" t="s">
        <v>576</v>
      </c>
      <c r="E40" t="e">
        <f>[1]!CDADesc($E$11, $E$18, $D40)</f>
        <v>#VALUE!</v>
      </c>
      <c r="F40" t="e">
        <f>[1]!CDAGet($E$11, $E$17, F$19, $E$18, $D40, $E$12, $F$12, $E$13, $F$13, $E$14, $F$14, $E$15, $F$15, $E$16, $F$16) * $F$10 / $F$8</f>
        <v>#VALUE!</v>
      </c>
    </row>
    <row r="41" spans="3:6" x14ac:dyDescent="0.3">
      <c r="C41" s="12" t="s">
        <v>577</v>
      </c>
      <c r="D41" s="12" t="s">
        <v>577</v>
      </c>
      <c r="E41" t="e">
        <f>[1]!CDADesc($E$11, $E$18, $D41)</f>
        <v>#VALUE!</v>
      </c>
      <c r="F41" t="e">
        <f>[1]!CDAGet($E$11, $E$17, F$19, $E$18, $D41, $E$12, $F$12, $E$13, $F$13, $E$14, $F$14, $E$15, $F$15, $E$16, $F$16) * $F$10 / $F$8</f>
        <v>#VALUE!</v>
      </c>
    </row>
    <row r="42" spans="3:6" x14ac:dyDescent="0.3">
      <c r="C42" s="12" t="s">
        <v>578</v>
      </c>
      <c r="D42" s="12" t="s">
        <v>578</v>
      </c>
      <c r="E42" t="e">
        <f>[1]!CDADesc($E$11, $E$18, $D42)</f>
        <v>#VALUE!</v>
      </c>
      <c r="F42" t="e">
        <f>[1]!CDAGet($E$11, $E$17, F$19, $E$18, $D42, $E$12, $F$12, $E$13, $F$13, $E$14, $F$14, $E$15, $F$15, $E$16, $F$16) * $F$10 / $F$8</f>
        <v>#VALUE!</v>
      </c>
    </row>
    <row r="43" spans="3:6" x14ac:dyDescent="0.3">
      <c r="C43" s="12" t="s">
        <v>579</v>
      </c>
      <c r="D43" s="12" t="s">
        <v>579</v>
      </c>
      <c r="E43" t="e">
        <f>[1]!CDADesc($E$11, $E$18, $D43)</f>
        <v>#VALUE!</v>
      </c>
      <c r="F43" t="e">
        <f>[1]!CDAGet($E$11, $E$17, F$19, $E$18, $D43, $E$12, $F$12, $E$13, $F$13, $E$14, $F$14, $E$15, $F$15, $E$16, $F$16) * $F$10 / $F$8</f>
        <v>#VALUE!</v>
      </c>
    </row>
    <row r="44" spans="3:6" x14ac:dyDescent="0.3">
      <c r="C44" s="144" t="s">
        <v>1344</v>
      </c>
      <c r="D44" s="12" t="s">
        <v>580</v>
      </c>
      <c r="E44" t="e">
        <f>[1]!CDADesc($E$11, $E$18, $D44)</f>
        <v>#VALUE!</v>
      </c>
      <c r="F44" t="e">
        <f>[1]!CDAGet($E$11, $E$17, F$19, $E$18, $D44, $E$12, $F$12, $E$13, $F$13, $E$14, $F$14, $E$15, $F$15, $E$16, $F$16) * $F$10 / $F$8</f>
        <v>#VALUE!</v>
      </c>
    </row>
    <row r="45" spans="3:6" x14ac:dyDescent="0.3">
      <c r="C45" s="12" t="s">
        <v>581</v>
      </c>
      <c r="D45" s="12" t="s">
        <v>581</v>
      </c>
      <c r="E45" t="e">
        <f>[1]!CDADesc($E$11, $E$18, $D45)</f>
        <v>#VALUE!</v>
      </c>
      <c r="F45" t="e">
        <f>[1]!CDAGet($E$11, $E$17, F$19, $E$18, $D45, $E$12, $F$12, $E$13, $F$13, $E$14, $F$14, $E$15, $F$15, $E$16, $F$16) * $F$10 / $F$8</f>
        <v>#VALUE!</v>
      </c>
    </row>
    <row r="46" spans="3:6" x14ac:dyDescent="0.3">
      <c r="C46" s="12" t="s">
        <v>582</v>
      </c>
      <c r="D46" s="12" t="s">
        <v>582</v>
      </c>
      <c r="E46" t="e">
        <f>[1]!CDADesc($E$11, $E$18, $D46)</f>
        <v>#VALUE!</v>
      </c>
      <c r="F46" t="e">
        <f>[1]!CDAGet($E$11, $E$17, F$19, $E$18, $D46, $E$12, $F$12, $E$13, $F$13, $E$14, $F$14, $E$15, $F$15, $E$16, $F$16) * $F$10 / $F$8</f>
        <v>#VALUE!</v>
      </c>
    </row>
    <row r="47" spans="3:6" x14ac:dyDescent="0.3">
      <c r="C47" s="12" t="s">
        <v>583</v>
      </c>
      <c r="D47" s="12" t="s">
        <v>583</v>
      </c>
      <c r="E47" t="e">
        <f>[1]!CDADesc($E$11, $E$18, $D47)</f>
        <v>#VALUE!</v>
      </c>
      <c r="F47" t="e">
        <f>[1]!CDAGet($E$11, $E$17, F$19, $E$18, $D47, $E$12, $F$12, $E$13, $F$13, $E$14, $F$14, $E$15, $F$15, $E$16, $F$16) * $F$10 / $F$8</f>
        <v>#VALUE!</v>
      </c>
    </row>
    <row r="48" spans="3:6" x14ac:dyDescent="0.3">
      <c r="C48" s="12" t="s">
        <v>584</v>
      </c>
      <c r="D48" s="12" t="s">
        <v>584</v>
      </c>
      <c r="E48" t="e">
        <f>[1]!CDADesc($E$11, $E$18, $D48)</f>
        <v>#VALUE!</v>
      </c>
      <c r="F48" t="e">
        <f>[1]!CDAGet($E$11, $E$17, F$19, $E$18, $D48, $E$12, $F$12, $E$13, $F$13, $E$14, $F$14, $E$15, $F$15, $E$16, $F$16) * $F$10 / $F$8</f>
        <v>#VALUE!</v>
      </c>
    </row>
    <row r="49" spans="3:6" x14ac:dyDescent="0.3">
      <c r="C49" s="12" t="s">
        <v>585</v>
      </c>
      <c r="D49" s="12" t="s">
        <v>585</v>
      </c>
      <c r="E49" t="e">
        <f>[1]!CDADesc($E$11, $E$18, $D49)</f>
        <v>#VALUE!</v>
      </c>
      <c r="F49" t="e">
        <f>[1]!CDAGet($E$11, $E$17, F$19, $E$18, $D49, $E$12, $F$12, $E$13, $F$13, $E$14, $F$14, $E$15, $F$15, $E$16, $F$16) * $F$10 / $F$8</f>
        <v>#VALUE!</v>
      </c>
    </row>
    <row r="50" spans="3:6" x14ac:dyDescent="0.3">
      <c r="C50" s="12" t="s">
        <v>586</v>
      </c>
      <c r="D50" s="12" t="s">
        <v>586</v>
      </c>
      <c r="E50" t="e">
        <f>[1]!CDADesc($E$11, $E$18, $D50)</f>
        <v>#VALUE!</v>
      </c>
      <c r="F50" t="e">
        <f>[1]!CDAGet($E$11, $E$17, F$19, $E$18, $D50, $E$12, $F$12, $E$13, $F$13, $E$14, $F$14, $E$15, $F$15, $E$16, $F$16) * $F$10 / $F$8</f>
        <v>#VALUE!</v>
      </c>
    </row>
    <row r="51" spans="3:6" x14ac:dyDescent="0.3">
      <c r="C51" s="12" t="s">
        <v>587</v>
      </c>
      <c r="D51" s="12" t="s">
        <v>587</v>
      </c>
      <c r="E51" t="e">
        <f>[1]!CDADesc($E$11, $E$18, $D51)</f>
        <v>#VALUE!</v>
      </c>
      <c r="F51" t="e">
        <f>[1]!CDAGet($E$11, $E$17, F$19, $E$18, $D51, $E$12, $F$12, $E$13, $F$13, $E$14, $F$14, $E$15, $F$15, $E$16, $F$16) * $F$10 / $F$8</f>
        <v>#VALUE!</v>
      </c>
    </row>
    <row r="52" spans="3:6" x14ac:dyDescent="0.3">
      <c r="C52" s="12" t="s">
        <v>588</v>
      </c>
      <c r="D52" s="12" t="s">
        <v>588</v>
      </c>
      <c r="E52" t="e">
        <f>[1]!CDADesc($E$11, $E$18, $D52)</f>
        <v>#VALUE!</v>
      </c>
      <c r="F52" t="e">
        <f>[1]!CDAGet($E$11, $E$17, F$19, $E$18, $D52, $E$12, $F$12, $E$13, $F$13, $E$14, $F$14, $E$15, $F$15, $E$16, $F$16) * $F$10 / $F$8</f>
        <v>#VALUE!</v>
      </c>
    </row>
    <row r="53" spans="3:6" x14ac:dyDescent="0.3">
      <c r="C53" s="12" t="s">
        <v>589</v>
      </c>
      <c r="D53" s="12" t="s">
        <v>589</v>
      </c>
      <c r="E53" t="e">
        <f>[1]!CDADesc($E$11, $E$18, $D53)</f>
        <v>#VALUE!</v>
      </c>
      <c r="F53" t="e">
        <f>[1]!CDAGet($E$11, $E$17, F$19, $E$18, $D53, $E$12, $F$12, $E$13, $F$13, $E$14, $F$14, $E$15, $F$15, $E$16, $F$16) * $F$10 / $F$8</f>
        <v>#VALUE!</v>
      </c>
    </row>
    <row r="54" spans="3:6" x14ac:dyDescent="0.3">
      <c r="C54" s="12" t="s">
        <v>590</v>
      </c>
      <c r="D54" s="12" t="s">
        <v>590</v>
      </c>
      <c r="E54" t="e">
        <f>[1]!CDADesc($E$11, $E$18, $D54)</f>
        <v>#VALUE!</v>
      </c>
      <c r="F54" t="e">
        <f>[1]!CDAGet($E$11, $E$17, F$19, $E$18, $D54, $E$12, $F$12, $E$13, $F$13, $E$14, $F$14, $E$15, $F$15, $E$16, $F$16) * $F$10 / $F$8</f>
        <v>#VALUE!</v>
      </c>
    </row>
    <row r="55" spans="3:6" x14ac:dyDescent="0.3">
      <c r="C55" s="12" t="s">
        <v>591</v>
      </c>
      <c r="D55" s="12" t="s">
        <v>591</v>
      </c>
      <c r="E55" t="e">
        <f>[1]!CDADesc($E$11, $E$18, $D55)</f>
        <v>#VALUE!</v>
      </c>
      <c r="F55" t="e">
        <f>[1]!CDAGet($E$11, $E$17, F$19, $E$18, $D55, $E$12, $F$12, $E$13, $F$13, $E$14, $F$14, $E$15, $F$15, $E$16, $F$16) * $F$10 / $F$8</f>
        <v>#VALUE!</v>
      </c>
    </row>
    <row r="56" spans="3:6" x14ac:dyDescent="0.3">
      <c r="C56" s="12" t="s">
        <v>592</v>
      </c>
      <c r="D56" s="12" t="s">
        <v>592</v>
      </c>
      <c r="E56" t="e">
        <f>[1]!CDADesc($E$11, $E$18, $D56)</f>
        <v>#VALUE!</v>
      </c>
      <c r="F56" t="e">
        <f>[1]!CDAGet($E$11, $E$17, F$19, $E$18, $D56, $E$12, $F$12, $E$13, $F$13, $E$14, $F$14, $E$15, $F$15, $E$16, $F$16) * $F$10 / $F$8</f>
        <v>#VALUE!</v>
      </c>
    </row>
    <row r="57" spans="3:6" x14ac:dyDescent="0.3">
      <c r="C57" s="12" t="s">
        <v>593</v>
      </c>
      <c r="D57" s="12" t="s">
        <v>593</v>
      </c>
      <c r="E57" t="e">
        <f>[1]!CDADesc($E$11, $E$18, $D57)</f>
        <v>#VALUE!</v>
      </c>
      <c r="F57" t="e">
        <f>[1]!CDAGet($E$11, $E$17, F$19, $E$18, $D57, $E$12, $F$12, $E$13, $F$13, $E$14, $F$14, $E$15, $F$15, $E$16, $F$16) * $F$10 / $F$8</f>
        <v>#VALUE!</v>
      </c>
    </row>
    <row r="58" spans="3:6" x14ac:dyDescent="0.3">
      <c r="C58" s="144" t="s">
        <v>1345</v>
      </c>
      <c r="D58" s="12" t="s">
        <v>594</v>
      </c>
      <c r="E58" t="e">
        <f>[1]!CDADesc($E$11, $E$18, $D58)</f>
        <v>#VALUE!</v>
      </c>
      <c r="F58" t="e">
        <f>[1]!CDAGet($E$11, $E$17, F$19, $E$18, $D58, $E$12, $F$12, $E$13, $F$13, $E$14, $F$14, $E$15, $F$15, $E$16, $F$16) * $F$10 / $F$8</f>
        <v>#VALUE!</v>
      </c>
    </row>
    <row r="59" spans="3:6" x14ac:dyDescent="0.3">
      <c r="C59" s="12" t="s">
        <v>595</v>
      </c>
      <c r="D59" s="12" t="s">
        <v>595</v>
      </c>
      <c r="E59" t="e">
        <f>[1]!CDADesc($E$11, $E$18, $D59)</f>
        <v>#VALUE!</v>
      </c>
      <c r="F59" t="e">
        <f>[1]!CDAGet($E$11, $E$17, F$19, $E$18, $D59, $E$12, $F$12, $E$13, $F$13, $E$14, $F$14, $E$15, $F$15, $E$16, $F$16) * $F$10 / $F$8</f>
        <v>#VALUE!</v>
      </c>
    </row>
    <row r="60" spans="3:6" x14ac:dyDescent="0.3">
      <c r="C60" s="12" t="s">
        <v>596</v>
      </c>
      <c r="D60" s="12" t="s">
        <v>596</v>
      </c>
      <c r="E60" t="e">
        <f>[1]!CDADesc($E$11, $E$18, $D60)</f>
        <v>#VALUE!</v>
      </c>
      <c r="F60" t="e">
        <f>[1]!CDAGet($E$11, $E$17, F$19, $E$18, $D60, $E$12, $F$12, $E$13, $F$13, $E$14, $F$14, $E$15, $F$15, $E$16, $F$16) * $F$10 / $F$8</f>
        <v>#VALUE!</v>
      </c>
    </row>
    <row r="61" spans="3:6" x14ac:dyDescent="0.3">
      <c r="C61" s="12" t="s">
        <v>597</v>
      </c>
      <c r="D61" s="12" t="s">
        <v>597</v>
      </c>
      <c r="E61" t="e">
        <f>[1]!CDADesc($E$11, $E$18, $D61)</f>
        <v>#VALUE!</v>
      </c>
      <c r="F61" t="e">
        <f>[1]!CDAGet($E$11, $E$17, F$19, $E$18, $D61, $E$12, $F$12, $E$13, $F$13, $E$14, $F$14, $E$15, $F$15, $E$16, $F$16) * $F$10 / $F$8</f>
        <v>#VALUE!</v>
      </c>
    </row>
    <row r="62" spans="3:6" x14ac:dyDescent="0.3">
      <c r="C62" s="12" t="s">
        <v>598</v>
      </c>
      <c r="D62" s="12" t="s">
        <v>598</v>
      </c>
      <c r="E62" t="e">
        <f>[1]!CDADesc($E$11, $E$18, $D62)</f>
        <v>#VALUE!</v>
      </c>
      <c r="F62" t="e">
        <f>[1]!CDAGet($E$11, $E$17, F$19, $E$18, $D62, $E$12, $F$12, $E$13, $F$13, $E$14, $F$14, $E$15, $F$15, $E$16, $F$16) * $F$10 / $F$8</f>
        <v>#VALUE!</v>
      </c>
    </row>
    <row r="63" spans="3:6" x14ac:dyDescent="0.3">
      <c r="C63" s="12" t="s">
        <v>599</v>
      </c>
      <c r="D63" s="12" t="s">
        <v>599</v>
      </c>
      <c r="E63" t="e">
        <f>[1]!CDADesc($E$11, $E$18, $D63)</f>
        <v>#VALUE!</v>
      </c>
      <c r="F63" t="e">
        <f>[1]!CDAGet($E$11, $E$17, F$19, $E$18, $D63, $E$12, $F$12, $E$13, $F$13, $E$14, $F$14, $E$15, $F$15, $E$16, $F$16) * $F$10 / $F$8</f>
        <v>#VALUE!</v>
      </c>
    </row>
    <row r="64" spans="3:6" x14ac:dyDescent="0.3">
      <c r="C64" s="12" t="s">
        <v>600</v>
      </c>
      <c r="D64" s="12" t="s">
        <v>600</v>
      </c>
      <c r="E64" t="e">
        <f>[1]!CDADesc($E$11, $E$18, $D64)</f>
        <v>#VALUE!</v>
      </c>
      <c r="F64" t="e">
        <f>[1]!CDAGet($E$11, $E$17, F$19, $E$18, $D64, $E$12, $F$12, $E$13, $F$13, $E$14, $F$14, $E$15, $F$15, $E$16, $F$16) * $F$10 / $F$8</f>
        <v>#VALUE!</v>
      </c>
    </row>
    <row r="65" spans="3:6" x14ac:dyDescent="0.3">
      <c r="C65" s="12" t="s">
        <v>601</v>
      </c>
      <c r="D65" s="12" t="s">
        <v>601</v>
      </c>
      <c r="E65" t="e">
        <f>[1]!CDADesc($E$11, $E$18, $D65)</f>
        <v>#VALUE!</v>
      </c>
      <c r="F65" t="e">
        <f>[1]!CDAGet($E$11, $E$17, F$19, $E$18, $D65, $E$12, $F$12, $E$13, $F$13, $E$14, $F$14, $E$15, $F$15, $E$16, $F$16) * $F$10 / $F$8</f>
        <v>#VALUE!</v>
      </c>
    </row>
    <row r="66" spans="3:6" x14ac:dyDescent="0.3">
      <c r="C66" s="12" t="s">
        <v>602</v>
      </c>
      <c r="D66" s="12" t="s">
        <v>602</v>
      </c>
      <c r="E66" t="e">
        <f>[1]!CDADesc($E$11, $E$18, $D66)</f>
        <v>#VALUE!</v>
      </c>
      <c r="F66" t="e">
        <f>[1]!CDAGet($E$11, $E$17, F$19, $E$18, $D66, $E$12, $F$12, $E$13, $F$13, $E$14, $F$14, $E$15, $F$15, $E$16, $F$16) * $F$10 / $F$8</f>
        <v>#VALUE!</v>
      </c>
    </row>
    <row r="67" spans="3:6" x14ac:dyDescent="0.3">
      <c r="C67" s="12" t="s">
        <v>603</v>
      </c>
      <c r="D67" s="12" t="s">
        <v>603</v>
      </c>
      <c r="E67" t="e">
        <f>[1]!CDADesc($E$11, $E$18, $D67)</f>
        <v>#VALUE!</v>
      </c>
      <c r="F67" t="e">
        <f>[1]!CDAGet($E$11, $E$17, F$19, $E$18, $D67, $E$12, $F$12, $E$13, $F$13, $E$14, $F$14, $E$15, $F$15, $E$16, $F$16) * $F$10 / $F$8</f>
        <v>#VALUE!</v>
      </c>
    </row>
    <row r="68" spans="3:6" x14ac:dyDescent="0.3">
      <c r="C68" s="12" t="s">
        <v>604</v>
      </c>
      <c r="D68" s="12" t="s">
        <v>604</v>
      </c>
      <c r="E68" t="e">
        <f>[1]!CDADesc($E$11, $E$18, $D68)</f>
        <v>#VALUE!</v>
      </c>
      <c r="F68" t="e">
        <f>[1]!CDAGet($E$11, $E$17, F$19, $E$18, $D68, $E$12, $F$12, $E$13, $F$13, $E$14, $F$14, $E$15, $F$15, $E$16, $F$16) * $F$10 / $F$8</f>
        <v>#VALUE!</v>
      </c>
    </row>
    <row r="69" spans="3:6" x14ac:dyDescent="0.3">
      <c r="C69" s="12" t="s">
        <v>605</v>
      </c>
      <c r="D69" s="12" t="s">
        <v>605</v>
      </c>
      <c r="E69" t="e">
        <f>[1]!CDADesc($E$11, $E$18, $D69)</f>
        <v>#VALUE!</v>
      </c>
      <c r="F69" t="e">
        <f>[1]!CDAGet($E$11, $E$17, F$19, $E$18, $D69, $E$12, $F$12, $E$13, $F$13, $E$14, $F$14, $E$15, $F$15, $E$16, $F$16) * $F$10 / $F$8</f>
        <v>#VALUE!</v>
      </c>
    </row>
    <row r="70" spans="3:6" x14ac:dyDescent="0.3">
      <c r="C70" s="12" t="s">
        <v>606</v>
      </c>
      <c r="D70" s="12" t="s">
        <v>606</v>
      </c>
      <c r="E70" t="e">
        <f>[1]!CDADesc($E$11, $E$18, $D70)</f>
        <v>#VALUE!</v>
      </c>
      <c r="F70" t="e">
        <f>[1]!CDAGet($E$11, $E$17, F$19, $E$18, $D70, $E$12, $F$12, $E$13, $F$13, $E$14, $F$14, $E$15, $F$15, $E$16, $F$16) * $F$10 / $F$8</f>
        <v>#VALUE!</v>
      </c>
    </row>
    <row r="71" spans="3:6" x14ac:dyDescent="0.3">
      <c r="C71" s="12" t="s">
        <v>607</v>
      </c>
      <c r="D71" s="12" t="s">
        <v>607</v>
      </c>
      <c r="E71" t="e">
        <f>[1]!CDADesc($E$11, $E$18, $D71)</f>
        <v>#VALUE!</v>
      </c>
      <c r="F71" t="e">
        <f>[1]!CDAGet($E$11, $E$17, F$19, $E$18, $D71, $E$12, $F$12, $E$13, $F$13, $E$14, $F$14, $E$15, $F$15, $E$16, $F$16) * $F$10 / $F$8</f>
        <v>#VALUE!</v>
      </c>
    </row>
    <row r="72" spans="3:6" x14ac:dyDescent="0.3">
      <c r="C72" s="144" t="s">
        <v>608</v>
      </c>
      <c r="D72" s="12" t="s">
        <v>608</v>
      </c>
      <c r="E72" t="e">
        <f>[1]!CDADesc($E$11, $E$18, $D72)</f>
        <v>#VALUE!</v>
      </c>
      <c r="F72" t="e">
        <f>[1]!CDAGet($E$11, $E$17, F$19, $E$18, $D72, $E$12, $F$12, $E$13, $F$13, $E$14, $F$14, $E$15, $F$15, $E$16, $F$16) * $F$10 / $F$8</f>
        <v>#VALUE!</v>
      </c>
    </row>
    <row r="73" spans="3:6" x14ac:dyDescent="0.3">
      <c r="C73" s="144" t="s">
        <v>1346</v>
      </c>
      <c r="D73" s="12" t="s">
        <v>609</v>
      </c>
      <c r="E73" t="e">
        <f>[1]!CDADesc($E$11, $E$18, $D73)</f>
        <v>#VALUE!</v>
      </c>
      <c r="F73" t="e">
        <f>[1]!CDAGet($E$11, $E$17, F$19, $E$18, $D73, $E$12, $F$12, $E$13, $F$13, $E$14, $F$14, $E$15, $F$15, $E$16, $F$16) * $F$10 / $F$8</f>
        <v>#VALUE!</v>
      </c>
    </row>
    <row r="74" spans="3:6" x14ac:dyDescent="0.3">
      <c r="C74" s="144" t="s">
        <v>1347</v>
      </c>
      <c r="D74" s="12" t="s">
        <v>610</v>
      </c>
      <c r="E74" t="e">
        <f>[1]!CDADesc($E$11, $E$18, $D74)</f>
        <v>#VALUE!</v>
      </c>
      <c r="F74" t="e">
        <f>[1]!CDAGet($E$11, $E$17, F$19, $E$18, $D74, $E$12, $F$12, $E$13, $F$13, $E$14, $F$14, $E$15, $F$15, $E$16, $F$16) * $F$10 / $F$8</f>
        <v>#VALUE!</v>
      </c>
    </row>
    <row r="75" spans="3:6" x14ac:dyDescent="0.3">
      <c r="C75" s="144" t="s">
        <v>1348</v>
      </c>
      <c r="D75" s="12" t="s">
        <v>611</v>
      </c>
      <c r="E75" t="e">
        <f>[1]!CDADesc($E$11, $E$18, $D75)</f>
        <v>#VALUE!</v>
      </c>
      <c r="F75" t="e">
        <f>[1]!CDAGet($E$11, $E$17, F$19, $E$18, $D75, $E$12, $F$12, $E$13, $F$13, $E$14, $F$14, $E$15, $F$15, $E$16, $F$16) * $F$10 / $F$8</f>
        <v>#VALUE!</v>
      </c>
    </row>
    <row r="76" spans="3:6" x14ac:dyDescent="0.3">
      <c r="C76" s="12" t="s">
        <v>612</v>
      </c>
      <c r="D76" s="12" t="s">
        <v>612</v>
      </c>
      <c r="E76" t="e">
        <f>[1]!CDADesc($E$11, $E$18, $D76)</f>
        <v>#VALUE!</v>
      </c>
      <c r="F76" t="e">
        <f>[1]!CDAGet($E$11, $E$17, F$19, $E$18, $D76, $E$12, $F$12, $E$13, $F$13, $E$14, $F$14, $E$15, $F$15, $E$16, $F$16) * $F$10 / $F$8</f>
        <v>#VALUE!</v>
      </c>
    </row>
    <row r="77" spans="3:6" x14ac:dyDescent="0.3">
      <c r="C77" s="12" t="s">
        <v>613</v>
      </c>
      <c r="D77" s="12" t="s">
        <v>613</v>
      </c>
      <c r="E77" t="e">
        <f>[1]!CDADesc($E$11, $E$18, $D77)</f>
        <v>#VALUE!</v>
      </c>
      <c r="F77" t="e">
        <f>[1]!CDAGet($E$11, $E$17, F$19, $E$18, $D77, $E$12, $F$12, $E$13, $F$13, $E$14, $F$14, $E$15, $F$15, $E$16, $F$16) * $F$10 / $F$8</f>
        <v>#VALUE!</v>
      </c>
    </row>
    <row r="78" spans="3:6" x14ac:dyDescent="0.3">
      <c r="C78" s="12" t="s">
        <v>614</v>
      </c>
      <c r="D78" s="12" t="s">
        <v>614</v>
      </c>
      <c r="E78" t="e">
        <f>[1]!CDADesc($E$11, $E$18, $D78)</f>
        <v>#VALUE!</v>
      </c>
      <c r="F78" t="e">
        <f>[1]!CDAGet($E$11, $E$17, F$19, $E$18, $D78, $E$12, $F$12, $E$13, $F$13, $E$14, $F$14, $E$15, $F$15, $E$16, $F$16) * $F$10 / $F$8</f>
        <v>#VALUE!</v>
      </c>
    </row>
    <row r="79" spans="3:6" x14ac:dyDescent="0.3">
      <c r="C79" s="12" t="s">
        <v>615</v>
      </c>
      <c r="D79" s="12" t="s">
        <v>615</v>
      </c>
      <c r="E79" t="e">
        <f>[1]!CDADesc($E$11, $E$18, $D79)</f>
        <v>#VALUE!</v>
      </c>
      <c r="F79" t="e">
        <f>[1]!CDAGet($E$11, $E$17, F$19, $E$18, $D79, $E$12, $F$12, $E$13, $F$13, $E$14, $F$14, $E$15, $F$15, $E$16, $F$16) * $F$10 / $F$8</f>
        <v>#VALUE!</v>
      </c>
    </row>
    <row r="80" spans="3:6" x14ac:dyDescent="0.3">
      <c r="C80" s="12" t="s">
        <v>616</v>
      </c>
      <c r="D80" s="12" t="s">
        <v>616</v>
      </c>
      <c r="E80" t="e">
        <f>[1]!CDADesc($E$11, $E$18, $D80)</f>
        <v>#VALUE!</v>
      </c>
      <c r="F80" t="e">
        <f>[1]!CDAGet($E$11, $E$17, F$19, $E$18, $D80, $E$12, $F$12, $E$13, $F$13, $E$14, $F$14, $E$15, $F$15, $E$16, $F$16) * $F$10 / $F$8</f>
        <v>#VALUE!</v>
      </c>
    </row>
    <row r="81" spans="3:6" x14ac:dyDescent="0.3">
      <c r="C81" s="12" t="s">
        <v>617</v>
      </c>
      <c r="D81" s="12" t="s">
        <v>617</v>
      </c>
      <c r="E81" t="e">
        <f>[1]!CDADesc($E$11, $E$18, $D81)</f>
        <v>#VALUE!</v>
      </c>
      <c r="F81" t="e">
        <f>[1]!CDAGet($E$11, $E$17, F$19, $E$18, $D81, $E$12, $F$12, $E$13, $F$13, $E$14, $F$14, $E$15, $F$15, $E$16, $F$16) * $F$10 / $F$8</f>
        <v>#VALUE!</v>
      </c>
    </row>
    <row r="82" spans="3:6" x14ac:dyDescent="0.3">
      <c r="C82" s="12" t="s">
        <v>618</v>
      </c>
      <c r="D82" s="12" t="s">
        <v>618</v>
      </c>
      <c r="E82" t="e">
        <f>[1]!CDADesc($E$11, $E$18, $D82)</f>
        <v>#VALUE!</v>
      </c>
      <c r="F82" t="e">
        <f>[1]!CDAGet($E$11, $E$17, F$19, $E$18, $D82, $E$12, $F$12, $E$13, $F$13, $E$14, $F$14, $E$15, $F$15, $E$16, $F$16) * $F$10 / $F$8</f>
        <v>#VALUE!</v>
      </c>
    </row>
    <row r="83" spans="3:6" x14ac:dyDescent="0.3">
      <c r="C83" s="12" t="s">
        <v>619</v>
      </c>
      <c r="D83" s="12" t="s">
        <v>619</v>
      </c>
      <c r="E83" t="e">
        <f>[1]!CDADesc($E$11, $E$18, $D83)</f>
        <v>#VALUE!</v>
      </c>
      <c r="F83" t="e">
        <f>[1]!CDAGet($E$11, $E$17, F$19, $E$18, $D83, $E$12, $F$12, $E$13, $F$13, $E$14, $F$14, $E$15, $F$15, $E$16, $F$16) * $F$10 / $F$8</f>
        <v>#VALUE!</v>
      </c>
    </row>
    <row r="84" spans="3:6" x14ac:dyDescent="0.3">
      <c r="C84" s="12" t="s">
        <v>620</v>
      </c>
      <c r="D84" s="12" t="s">
        <v>620</v>
      </c>
      <c r="E84" t="e">
        <f>[1]!CDADesc($E$11, $E$18, $D84)</f>
        <v>#VALUE!</v>
      </c>
      <c r="F84" t="e">
        <f>[1]!CDAGet($E$11, $E$17, F$19, $E$18, $D84, $E$12, $F$12, $E$13, $F$13, $E$14, $F$14, $E$15, $F$15, $E$16, $F$16) * $F$10 / $F$8</f>
        <v>#VALUE!</v>
      </c>
    </row>
    <row r="85" spans="3:6" x14ac:dyDescent="0.3">
      <c r="C85" s="12" t="s">
        <v>621</v>
      </c>
      <c r="D85" s="12" t="s">
        <v>621</v>
      </c>
      <c r="E85" t="e">
        <f>[1]!CDADesc($E$11, $E$18, $D85)</f>
        <v>#VALUE!</v>
      </c>
      <c r="F85" t="e">
        <f>[1]!CDAGet($E$11, $E$17, F$19, $E$18, $D85, $E$12, $F$12, $E$13, $F$13, $E$14, $F$14, $E$15, $F$15, $E$16, $F$16) * $F$10 / $F$8</f>
        <v>#VALUE!</v>
      </c>
    </row>
    <row r="86" spans="3:6" x14ac:dyDescent="0.3">
      <c r="C86" s="144" t="s">
        <v>1349</v>
      </c>
      <c r="D86" s="12" t="s">
        <v>622</v>
      </c>
      <c r="E86" t="e">
        <f>[1]!CDADesc($E$11, $E$18, $D86)</f>
        <v>#VALUE!</v>
      </c>
      <c r="F86" t="e">
        <f>[1]!CDAGet($E$11, $E$17, F$19, $E$18, $D86, $E$12, $F$12, $E$13, $F$13, $E$14, $F$14, $E$15, $F$15, $E$16, $F$16) * $F$10 / $F$8</f>
        <v>#VALUE!</v>
      </c>
    </row>
    <row r="87" spans="3:6" x14ac:dyDescent="0.3">
      <c r="C87" s="12" t="s">
        <v>623</v>
      </c>
      <c r="D87" s="12" t="s">
        <v>623</v>
      </c>
      <c r="E87" t="e">
        <f>[1]!CDADesc($E$11, $E$18, $D87)</f>
        <v>#VALUE!</v>
      </c>
      <c r="F87" t="e">
        <f>[1]!CDAGet($E$11, $E$17, F$19, $E$18, $D87, $E$12, $F$12, $E$13, $F$13, $E$14, $F$14, $E$15, $F$15, $E$16, $F$16) * $F$10 / $F$8</f>
        <v>#VALUE!</v>
      </c>
    </row>
    <row r="88" spans="3:6" x14ac:dyDescent="0.3">
      <c r="C88" s="12" t="s">
        <v>624</v>
      </c>
      <c r="D88" s="12" t="s">
        <v>624</v>
      </c>
      <c r="E88" t="e">
        <f>[1]!CDADesc($E$11, $E$18, $D88)</f>
        <v>#VALUE!</v>
      </c>
      <c r="F88" t="e">
        <f>[1]!CDAGet($E$11, $E$17, F$19, $E$18, $D88, $E$12, $F$12, $E$13, $F$13, $E$14, $F$14, $E$15, $F$15, $E$16, $F$16) * $F$10 / $F$8</f>
        <v>#VALUE!</v>
      </c>
    </row>
    <row r="89" spans="3:6" x14ac:dyDescent="0.3">
      <c r="C89" s="12" t="s">
        <v>625</v>
      </c>
      <c r="D89" s="12" t="s">
        <v>625</v>
      </c>
      <c r="E89" t="e">
        <f>[1]!CDADesc($E$11, $E$18, $D89)</f>
        <v>#VALUE!</v>
      </c>
      <c r="F89" t="e">
        <f>[1]!CDAGet($E$11, $E$17, F$19, $E$18, $D89, $E$12, $F$12, $E$13, $F$13, $E$14, $F$14, $E$15, $F$15, $E$16, $F$16) * $F$10 / $F$8</f>
        <v>#VALUE!</v>
      </c>
    </row>
    <row r="90" spans="3:6" x14ac:dyDescent="0.3">
      <c r="C90" s="12" t="s">
        <v>626</v>
      </c>
      <c r="D90" s="12" t="s">
        <v>626</v>
      </c>
      <c r="E90" t="e">
        <f>[1]!CDADesc($E$11, $E$18, $D90)</f>
        <v>#VALUE!</v>
      </c>
      <c r="F90" t="e">
        <f>[1]!CDAGet($E$11, $E$17, F$19, $E$18, $D90, $E$12, $F$12, $E$13, $F$13, $E$14, $F$14, $E$15, $F$15, $E$16, $F$16) * $F$10 / $F$8</f>
        <v>#VALUE!</v>
      </c>
    </row>
    <row r="91" spans="3:6" x14ac:dyDescent="0.3">
      <c r="C91" s="12" t="s">
        <v>627</v>
      </c>
      <c r="D91" s="12" t="s">
        <v>627</v>
      </c>
      <c r="E91" t="e">
        <f>[1]!CDADesc($E$11, $E$18, $D91)</f>
        <v>#VALUE!</v>
      </c>
      <c r="F91" t="e">
        <f>[1]!CDAGet($E$11, $E$17, F$19, $E$18, $D91, $E$12, $F$12, $E$13, $F$13, $E$14, $F$14, $E$15, $F$15, $E$16, $F$16) * $F$10 / $F$8</f>
        <v>#VALUE!</v>
      </c>
    </row>
    <row r="92" spans="3:6" x14ac:dyDescent="0.3">
      <c r="C92" s="12" t="s">
        <v>628</v>
      </c>
      <c r="D92" s="12" t="s">
        <v>628</v>
      </c>
      <c r="E92" t="e">
        <f>[1]!CDADesc($E$11, $E$18, $D92)</f>
        <v>#VALUE!</v>
      </c>
      <c r="F92" t="e">
        <f>[1]!CDAGet($E$11, $E$17, F$19, $E$18, $D92, $E$12, $F$12, $E$13, $F$13, $E$14, $F$14, $E$15, $F$15, $E$16, $F$16) * $F$10 / $F$8</f>
        <v>#VALUE!</v>
      </c>
    </row>
    <row r="93" spans="3:6" x14ac:dyDescent="0.3">
      <c r="C93" s="12" t="s">
        <v>629</v>
      </c>
      <c r="D93" s="12" t="s">
        <v>629</v>
      </c>
      <c r="E93" t="e">
        <f>[1]!CDADesc($E$11, $E$18, $D93)</f>
        <v>#VALUE!</v>
      </c>
      <c r="F93" t="e">
        <f>[1]!CDAGet($E$11, $E$17, F$19, $E$18, $D93, $E$12, $F$12, $E$13, $F$13, $E$14, $F$14, $E$15, $F$15, $E$16, $F$16) * $F$10 / $F$8</f>
        <v>#VALUE!</v>
      </c>
    </row>
    <row r="94" spans="3:6" x14ac:dyDescent="0.3">
      <c r="C94" s="12" t="s">
        <v>630</v>
      </c>
      <c r="D94" s="12" t="s">
        <v>630</v>
      </c>
      <c r="E94" t="e">
        <f>[1]!CDADesc($E$11, $E$18, $D94)</f>
        <v>#VALUE!</v>
      </c>
      <c r="F94" t="e">
        <f>[1]!CDAGet($E$11, $E$17, F$19, $E$18, $D94, $E$12, $F$12, $E$13, $F$13, $E$14, $F$14, $E$15, $F$15, $E$16, $F$16) * $F$10 / $F$8</f>
        <v>#VALUE!</v>
      </c>
    </row>
    <row r="95" spans="3:6" x14ac:dyDescent="0.3">
      <c r="C95" s="12" t="s">
        <v>631</v>
      </c>
      <c r="D95" s="12" t="s">
        <v>631</v>
      </c>
      <c r="E95" t="e">
        <f>[1]!CDADesc($E$11, $E$18, $D95)</f>
        <v>#VALUE!</v>
      </c>
      <c r="F95" t="e">
        <f>[1]!CDAGet($E$11, $E$17, F$19, $E$18, $D95, $E$12, $F$12, $E$13, $F$13, $E$14, $F$14, $E$15, $F$15, $E$16, $F$16) * $F$10 / $F$8</f>
        <v>#VALUE!</v>
      </c>
    </row>
    <row r="96" spans="3:6" x14ac:dyDescent="0.3">
      <c r="C96" s="12" t="s">
        <v>632</v>
      </c>
      <c r="D96" s="12" t="s">
        <v>632</v>
      </c>
      <c r="E96" t="e">
        <f>[1]!CDADesc($E$11, $E$18, $D96)</f>
        <v>#VALUE!</v>
      </c>
      <c r="F96" t="e">
        <f>[1]!CDAGet($E$11, $E$17, F$19, $E$18, $D96, $E$12, $F$12, $E$13, $F$13, $E$14, $F$14, $E$15, $F$15, $E$16, $F$16) * $F$10 / $F$8</f>
        <v>#VALUE!</v>
      </c>
    </row>
    <row r="97" spans="3:6" x14ac:dyDescent="0.3">
      <c r="C97" s="12" t="s">
        <v>633</v>
      </c>
      <c r="D97" s="12" t="s">
        <v>633</v>
      </c>
      <c r="E97" t="e">
        <f>[1]!CDADesc($E$11, $E$18, $D97)</f>
        <v>#VALUE!</v>
      </c>
      <c r="F97" t="e">
        <f>[1]!CDAGet($E$11, $E$17, F$19, $E$18, $D97, $E$12, $F$12, $E$13, $F$13, $E$14, $F$14, $E$15, $F$15, $E$16, $F$16) * $F$10 / $F$8</f>
        <v>#VALUE!</v>
      </c>
    </row>
    <row r="98" spans="3:6" x14ac:dyDescent="0.3">
      <c r="C98" s="12" t="s">
        <v>634</v>
      </c>
      <c r="D98" s="12" t="s">
        <v>634</v>
      </c>
      <c r="E98" t="e">
        <f>[1]!CDADesc($E$11, $E$18, $D98)</f>
        <v>#VALUE!</v>
      </c>
      <c r="F98" t="e">
        <f>[1]!CDAGet($E$11, $E$17, F$19, $E$18, $D98, $E$12, $F$12, $E$13, $F$13, $E$14, $F$14, $E$15, $F$15, $E$16, $F$16) * $F$10 / $F$8</f>
        <v>#VALUE!</v>
      </c>
    </row>
    <row r="99" spans="3:6" x14ac:dyDescent="0.3">
      <c r="C99" s="12" t="s">
        <v>635</v>
      </c>
      <c r="D99" s="12" t="s">
        <v>635</v>
      </c>
      <c r="E99" t="e">
        <f>[1]!CDADesc($E$11, $E$18, $D99)</f>
        <v>#VALUE!</v>
      </c>
      <c r="F99" t="e">
        <f>[1]!CDAGet($E$11, $E$17, F$19, $E$18, $D99, $E$12, $F$12, $E$13, $F$13, $E$14, $F$14, $E$15, $F$15, $E$16, $F$16) * $F$10 / $F$8</f>
        <v>#VALUE!</v>
      </c>
    </row>
    <row r="100" spans="3:6" x14ac:dyDescent="0.3">
      <c r="C100" s="12" t="s">
        <v>636</v>
      </c>
      <c r="D100" s="12" t="s">
        <v>636</v>
      </c>
      <c r="E100" t="e">
        <f>[1]!CDADesc($E$11, $E$18, $D100)</f>
        <v>#VALUE!</v>
      </c>
      <c r="F100" t="e">
        <f>[1]!CDAGet($E$11, $E$17, F$19, $E$18, $D100, $E$12, $F$12, $E$13, $F$13, $E$14, $F$14, $E$15, $F$15, $E$16, $F$16) * $F$10 / $F$8</f>
        <v>#VALUE!</v>
      </c>
    </row>
    <row r="101" spans="3:6" x14ac:dyDescent="0.3">
      <c r="C101" s="12" t="s">
        <v>637</v>
      </c>
      <c r="D101" s="12" t="s">
        <v>637</v>
      </c>
      <c r="E101" t="e">
        <f>[1]!CDADesc($E$11, $E$18, $D101)</f>
        <v>#VALUE!</v>
      </c>
      <c r="F101" t="e">
        <f>[1]!CDAGet($E$11, $E$17, F$19, $E$18, $D101, $E$12, $F$12, $E$13, $F$13, $E$14, $F$14, $E$15, $F$15, $E$16, $F$16) * $F$10 / $F$8</f>
        <v>#VALUE!</v>
      </c>
    </row>
    <row r="102" spans="3:6" x14ac:dyDescent="0.3">
      <c r="C102" s="12" t="s">
        <v>638</v>
      </c>
      <c r="D102" s="12" t="s">
        <v>638</v>
      </c>
      <c r="E102" t="e">
        <f>[1]!CDADesc($E$11, $E$18, $D102)</f>
        <v>#VALUE!</v>
      </c>
      <c r="F102" t="e">
        <f>[1]!CDAGet($E$11, $E$17, F$19, $E$18, $D102, $E$12, $F$12, $E$13, $F$13, $E$14, $F$14, $E$15, $F$15, $E$16, $F$16) * $F$10 / $F$8</f>
        <v>#VALUE!</v>
      </c>
    </row>
    <row r="103" spans="3:6" x14ac:dyDescent="0.3">
      <c r="C103" s="12" t="s">
        <v>639</v>
      </c>
      <c r="D103" s="12" t="s">
        <v>639</v>
      </c>
      <c r="E103" t="e">
        <f>[1]!CDADesc($E$11, $E$18, $D103)</f>
        <v>#VALUE!</v>
      </c>
      <c r="F103" t="e">
        <f>[1]!CDAGet($E$11, $E$17, F$19, $E$18, $D103, $E$12, $F$12, $E$13, $F$13, $E$14, $F$14, $E$15, $F$15, $E$16, $F$16) * $F$10 / $F$8</f>
        <v>#VALUE!</v>
      </c>
    </row>
    <row r="104" spans="3:6" x14ac:dyDescent="0.3">
      <c r="C104" s="12" t="s">
        <v>640</v>
      </c>
      <c r="D104" s="12" t="s">
        <v>640</v>
      </c>
      <c r="E104" t="e">
        <f>[1]!CDADesc($E$11, $E$18, $D104)</f>
        <v>#VALUE!</v>
      </c>
      <c r="F104" t="e">
        <f>[1]!CDAGet($E$11, $E$17, F$19, $E$18, $D104, $E$12, $F$12, $E$13, $F$13, $E$14, $F$14, $E$15, $F$15, $E$16, $F$16) * $F$10 / $F$8</f>
        <v>#VALUE!</v>
      </c>
    </row>
    <row r="105" spans="3:6" x14ac:dyDescent="0.3">
      <c r="C105" s="12" t="s">
        <v>641</v>
      </c>
      <c r="D105" s="12" t="s">
        <v>641</v>
      </c>
      <c r="E105" t="e">
        <f>[1]!CDADesc($E$11, $E$18, $D105)</f>
        <v>#VALUE!</v>
      </c>
      <c r="F105" t="e">
        <f>[1]!CDAGet($E$11, $E$17, F$19, $E$18, $D105, $E$12, $F$12, $E$13, $F$13, $E$14, $F$14, $E$15, $F$15, $E$16, $F$16) * $F$10 / $F$8</f>
        <v>#VALUE!</v>
      </c>
    </row>
    <row r="106" spans="3:6" x14ac:dyDescent="0.3">
      <c r="C106" s="12" t="s">
        <v>642</v>
      </c>
      <c r="D106" s="12" t="s">
        <v>642</v>
      </c>
      <c r="E106" t="e">
        <f>[1]!CDADesc($E$11, $E$18, $D106)</f>
        <v>#VALUE!</v>
      </c>
      <c r="F106" t="e">
        <f>[1]!CDAGet($E$11, $E$17, F$19, $E$18, $D106, $E$12, $F$12, $E$13, $F$13, $E$14, $F$14, $E$15, $F$15, $E$16, $F$16) * $F$10 / $F$8</f>
        <v>#VALUE!</v>
      </c>
    </row>
    <row r="107" spans="3:6" x14ac:dyDescent="0.3">
      <c r="C107" s="12" t="s">
        <v>643</v>
      </c>
      <c r="D107" s="12" t="s">
        <v>643</v>
      </c>
      <c r="E107" t="e">
        <f>[1]!CDADesc($E$11, $E$18, $D107)</f>
        <v>#VALUE!</v>
      </c>
      <c r="F107" t="e">
        <f>[1]!CDAGet($E$11, $E$17, F$19, $E$18, $D107, $E$12, $F$12, $E$13, $F$13, $E$14, $F$14, $E$15, $F$15, $E$16, $F$16) * $F$10 / $F$8</f>
        <v>#VALUE!</v>
      </c>
    </row>
    <row r="108" spans="3:6" x14ac:dyDescent="0.3">
      <c r="C108" s="12" t="s">
        <v>644</v>
      </c>
      <c r="D108" s="12" t="s">
        <v>644</v>
      </c>
      <c r="E108" t="e">
        <f>[1]!CDADesc($E$11, $E$18, $D108)</f>
        <v>#VALUE!</v>
      </c>
      <c r="F108" t="e">
        <f>[1]!CDAGet($E$11, $E$17, F$19, $E$18, $D108, $E$12, $F$12, $E$13, $F$13, $E$14, $F$14, $E$15, $F$15, $E$16, $F$16) * $F$10 / $F$8</f>
        <v>#VALUE!</v>
      </c>
    </row>
    <row r="109" spans="3:6" x14ac:dyDescent="0.3">
      <c r="C109" s="12" t="s">
        <v>645</v>
      </c>
      <c r="D109" s="12" t="s">
        <v>645</v>
      </c>
      <c r="E109" t="e">
        <f>[1]!CDADesc($E$11, $E$18, $D109)</f>
        <v>#VALUE!</v>
      </c>
      <c r="F109" t="e">
        <f>[1]!CDAGet($E$11, $E$17, F$19, $E$18, $D109, $E$12, $F$12, $E$13, $F$13, $E$14, $F$14, $E$15, $F$15, $E$16, $F$16) * $F$10 / $F$8</f>
        <v>#VALUE!</v>
      </c>
    </row>
    <row r="110" spans="3:6" x14ac:dyDescent="0.3">
      <c r="C110" s="12" t="s">
        <v>646</v>
      </c>
      <c r="D110" s="12" t="s">
        <v>646</v>
      </c>
      <c r="E110" t="e">
        <f>[1]!CDADesc($E$11, $E$18, $D110)</f>
        <v>#VALUE!</v>
      </c>
      <c r="F110" t="e">
        <f>[1]!CDAGet($E$11, $E$17, F$19, $E$18, $D110, $E$12, $F$12, $E$13, $F$13, $E$14, $F$14, $E$15, $F$15, $E$16, $F$16) * $F$10 / $F$8</f>
        <v>#VALUE!</v>
      </c>
    </row>
    <row r="111" spans="3:6" x14ac:dyDescent="0.3">
      <c r="C111" s="12" t="s">
        <v>647</v>
      </c>
      <c r="D111" s="12" t="s">
        <v>647</v>
      </c>
      <c r="E111" t="e">
        <f>[1]!CDADesc($E$11, $E$18, $D111)</f>
        <v>#VALUE!</v>
      </c>
      <c r="F111" t="e">
        <f>[1]!CDAGet($E$11, $E$17, F$19, $E$18, $D111, $E$12, $F$12, $E$13, $F$13, $E$14, $F$14, $E$15, $F$15, $E$16, $F$16) * $F$10 / $F$8</f>
        <v>#VALUE!</v>
      </c>
    </row>
    <row r="112" spans="3:6" x14ac:dyDescent="0.3">
      <c r="C112" s="12" t="s">
        <v>648</v>
      </c>
      <c r="D112" s="12" t="s">
        <v>648</v>
      </c>
      <c r="E112" t="e">
        <f>[1]!CDADesc($E$11, $E$18, $D112)</f>
        <v>#VALUE!</v>
      </c>
      <c r="F112" t="e">
        <f>[1]!CDAGet($E$11, $E$17, F$19, $E$18, $D112, $E$12, $F$12, $E$13, $F$13, $E$14, $F$14, $E$15, $F$15, $E$16, $F$16) * $F$10 / $F$8</f>
        <v>#VALUE!</v>
      </c>
    </row>
    <row r="113" spans="3:6" x14ac:dyDescent="0.3">
      <c r="C113" s="12" t="s">
        <v>649</v>
      </c>
      <c r="D113" s="12" t="s">
        <v>649</v>
      </c>
      <c r="E113" t="e">
        <f>[1]!CDADesc($E$11, $E$18, $D113)</f>
        <v>#VALUE!</v>
      </c>
      <c r="F113" t="e">
        <f>[1]!CDAGet($E$11, $E$17, F$19, $E$18, $D113, $E$12, $F$12, $E$13, $F$13, $E$14, $F$14, $E$15, $F$15, $E$16, $F$16) * $F$10 / $F$8</f>
        <v>#VALUE!</v>
      </c>
    </row>
    <row r="114" spans="3:6" x14ac:dyDescent="0.3">
      <c r="C114" s="12" t="s">
        <v>650</v>
      </c>
      <c r="D114" s="12" t="s">
        <v>650</v>
      </c>
      <c r="E114" t="e">
        <f>[1]!CDADesc($E$11, $E$18, $D114)</f>
        <v>#VALUE!</v>
      </c>
      <c r="F114" t="e">
        <f>[1]!CDAGet($E$11, $E$17, F$19, $E$18, $D114, $E$12, $F$12, $E$13, $F$13, $E$14, $F$14, $E$15, $F$15, $E$16, $F$16) * $F$10 / $F$8</f>
        <v>#VALUE!</v>
      </c>
    </row>
    <row r="115" spans="3:6" x14ac:dyDescent="0.3">
      <c r="C115" s="12" t="s">
        <v>651</v>
      </c>
      <c r="D115" s="12" t="s">
        <v>651</v>
      </c>
      <c r="E115" t="e">
        <f>[1]!CDADesc($E$11, $E$18, $D115)</f>
        <v>#VALUE!</v>
      </c>
      <c r="F115" t="e">
        <f>[1]!CDAGet($E$11, $E$17, F$19, $E$18, $D115, $E$12, $F$12, $E$13, $F$13, $E$14, $F$14, $E$15, $F$15, $E$16, $F$16) * $F$10 / $F$8</f>
        <v>#VALUE!</v>
      </c>
    </row>
    <row r="116" spans="3:6" x14ac:dyDescent="0.3">
      <c r="C116" s="12" t="s">
        <v>652</v>
      </c>
      <c r="D116" s="12" t="s">
        <v>652</v>
      </c>
      <c r="E116" t="e">
        <f>[1]!CDADesc($E$11, $E$18, $D116)</f>
        <v>#VALUE!</v>
      </c>
      <c r="F116" t="e">
        <f>[1]!CDAGet($E$11, $E$17, F$19, $E$18, $D116, $E$12, $F$12, $E$13, $F$13, $E$14, $F$14, $E$15, $F$15, $E$16, $F$16) * $F$10 / $F$8</f>
        <v>#VALUE!</v>
      </c>
    </row>
    <row r="117" spans="3:6" x14ac:dyDescent="0.3">
      <c r="C117" s="12" t="s">
        <v>653</v>
      </c>
      <c r="D117" s="12" t="s">
        <v>653</v>
      </c>
      <c r="E117" t="e">
        <f>[1]!CDADesc($E$11, $E$18, $D117)</f>
        <v>#VALUE!</v>
      </c>
      <c r="F117" t="e">
        <f>[1]!CDAGet($E$11, $E$17, F$19, $E$18, $D117, $E$12, $F$12, $E$13, $F$13, $E$14, $F$14, $E$15, $F$15, $E$16, $F$16) * $F$10 / $F$8</f>
        <v>#VALUE!</v>
      </c>
    </row>
    <row r="118" spans="3:6" x14ac:dyDescent="0.3">
      <c r="C118" s="12" t="s">
        <v>654</v>
      </c>
      <c r="D118" s="12" t="s">
        <v>654</v>
      </c>
      <c r="E118" t="e">
        <f>[1]!CDADesc($E$11, $E$18, $D118)</f>
        <v>#VALUE!</v>
      </c>
      <c r="F118" t="e">
        <f>[1]!CDAGet($E$11, $E$17, F$19, $E$18, $D118, $E$12, $F$12, $E$13, $F$13, $E$14, $F$14, $E$15, $F$15, $E$16, $F$16) * $F$10 / $F$8</f>
        <v>#VALUE!</v>
      </c>
    </row>
    <row r="119" spans="3:6" x14ac:dyDescent="0.3">
      <c r="C119" s="144" t="s">
        <v>1350</v>
      </c>
      <c r="D119" s="12" t="s">
        <v>655</v>
      </c>
      <c r="E119" t="e">
        <f>[1]!CDADesc($E$11, $E$18, $D119)</f>
        <v>#VALUE!</v>
      </c>
      <c r="F119" t="e">
        <f>[1]!CDAGet($E$11, $E$17, F$19, $E$18, $D119, $E$12, $F$12, $E$13, $F$13, $E$14, $F$14, $E$15, $F$15, $E$16, $F$16) * $F$10 / $F$8</f>
        <v>#VALUE!</v>
      </c>
    </row>
    <row r="120" spans="3:6" x14ac:dyDescent="0.3">
      <c r="C120" s="144" t="s">
        <v>1351</v>
      </c>
      <c r="D120" s="12" t="s">
        <v>656</v>
      </c>
      <c r="E120" t="e">
        <f>[1]!CDADesc($E$11, $E$18, $D120)</f>
        <v>#VALUE!</v>
      </c>
      <c r="F120" t="e">
        <f>[1]!CDAGet($E$11, $E$17, F$19, $E$18, $D120, $E$12, $F$12, $E$13, $F$13, $E$14, $F$14, $E$15, $F$15, $E$16, $F$16) * $F$10 / $F$8</f>
        <v>#VALUE!</v>
      </c>
    </row>
    <row r="121" spans="3:6" x14ac:dyDescent="0.3">
      <c r="C121" s="12" t="s">
        <v>657</v>
      </c>
      <c r="D121" s="12" t="s">
        <v>657</v>
      </c>
      <c r="E121" t="e">
        <f>[1]!CDADesc($E$11, $E$18, $D121)</f>
        <v>#VALUE!</v>
      </c>
      <c r="F121" t="e">
        <f>[1]!CDAGet($E$11, $E$17, F$19, $E$18, $D121, $E$12, $F$12, $E$13, $F$13, $E$14, $F$14, $E$15, $F$15, $E$16, $F$16) * $F$10 / $F$8</f>
        <v>#VALUE!</v>
      </c>
    </row>
    <row r="122" spans="3:6" x14ac:dyDescent="0.3">
      <c r="C122" s="12" t="s">
        <v>658</v>
      </c>
      <c r="D122" s="12" t="s">
        <v>658</v>
      </c>
      <c r="E122" t="e">
        <f>[1]!CDADesc($E$11, $E$18, $D122)</f>
        <v>#VALUE!</v>
      </c>
      <c r="F122" t="e">
        <f>[1]!CDAGet($E$11, $E$17, F$19, $E$18, $D122, $E$12, $F$12, $E$13, $F$13, $E$14, $F$14, $E$15, $F$15, $E$16, $F$16) * $F$10 / $F$8</f>
        <v>#VALUE!</v>
      </c>
    </row>
    <row r="123" spans="3:6" x14ac:dyDescent="0.3">
      <c r="C123" s="12" t="s">
        <v>659</v>
      </c>
      <c r="D123" s="12" t="s">
        <v>659</v>
      </c>
      <c r="E123" t="e">
        <f>[1]!CDADesc($E$11, $E$18, $D123)</f>
        <v>#VALUE!</v>
      </c>
      <c r="F123" t="e">
        <f>[1]!CDAGet($E$11, $E$17, F$19, $E$18, $D123, $E$12, $F$12, $E$13, $F$13, $E$14, $F$14, $E$15, $F$15, $E$16, $F$16) * $F$10 / $F$8</f>
        <v>#VALUE!</v>
      </c>
    </row>
    <row r="124" spans="3:6" x14ac:dyDescent="0.3">
      <c r="C124" s="12" t="s">
        <v>660</v>
      </c>
      <c r="D124" s="12" t="s">
        <v>660</v>
      </c>
      <c r="E124" t="e">
        <f>[1]!CDADesc($E$11, $E$18, $D124)</f>
        <v>#VALUE!</v>
      </c>
      <c r="F124" t="e">
        <f>[1]!CDAGet($E$11, $E$17, F$19, $E$18, $D124, $E$12, $F$12, $E$13, $F$13, $E$14, $F$14, $E$15, $F$15, $E$16, $F$16) * $F$10 / $F$8</f>
        <v>#VALUE!</v>
      </c>
    </row>
    <row r="125" spans="3:6" x14ac:dyDescent="0.3">
      <c r="C125" s="12" t="s">
        <v>661</v>
      </c>
      <c r="D125" s="12" t="s">
        <v>661</v>
      </c>
      <c r="E125" t="e">
        <f>[1]!CDADesc($E$11, $E$18, $D125)</f>
        <v>#VALUE!</v>
      </c>
      <c r="F125" t="e">
        <f>[1]!CDAGet($E$11, $E$17, F$19, $E$18, $D125, $E$12, $F$12, $E$13, $F$13, $E$14, $F$14, $E$15, $F$15, $E$16, $F$16) * $F$10 / $F$8</f>
        <v>#VALUE!</v>
      </c>
    </row>
    <row r="126" spans="3:6" x14ac:dyDescent="0.3">
      <c r="C126" s="12" t="s">
        <v>662</v>
      </c>
      <c r="D126" s="12" t="s">
        <v>662</v>
      </c>
      <c r="E126" t="e">
        <f>[1]!CDADesc($E$11, $E$18, $D126)</f>
        <v>#VALUE!</v>
      </c>
      <c r="F126" t="e">
        <f>[1]!CDAGet($E$11, $E$17, F$19, $E$18, $D126, $E$12, $F$12, $E$13, $F$13, $E$14, $F$14, $E$15, $F$15, $E$16, $F$16) * $F$10 / $F$8</f>
        <v>#VALUE!</v>
      </c>
    </row>
    <row r="127" spans="3:6" x14ac:dyDescent="0.3">
      <c r="C127" s="12" t="s">
        <v>663</v>
      </c>
      <c r="D127" s="12" t="s">
        <v>663</v>
      </c>
      <c r="E127" t="e">
        <f>[1]!CDADesc($E$11, $E$18, $D127)</f>
        <v>#VALUE!</v>
      </c>
      <c r="F127" t="e">
        <f>[1]!CDAGet($E$11, $E$17, F$19, $E$18, $D127, $E$12, $F$12, $E$13, $F$13, $E$14, $F$14, $E$15, $F$15, $E$16, $F$16) * $F$10 / $F$8</f>
        <v>#VALUE!</v>
      </c>
    </row>
    <row r="128" spans="3:6" x14ac:dyDescent="0.3">
      <c r="C128" s="12" t="s">
        <v>664</v>
      </c>
      <c r="D128" s="12" t="s">
        <v>664</v>
      </c>
      <c r="E128" t="e">
        <f>[1]!CDADesc($E$11, $E$18, $D128)</f>
        <v>#VALUE!</v>
      </c>
      <c r="F128" t="e">
        <f>[1]!CDAGet($E$11, $E$17, F$19, $E$18, $D128, $E$12, $F$12, $E$13, $F$13, $E$14, $F$14, $E$15, $F$15, $E$16, $F$16) * $F$10 / $F$8</f>
        <v>#VALUE!</v>
      </c>
    </row>
    <row r="129" spans="3:6" x14ac:dyDescent="0.3">
      <c r="C129" s="12" t="s">
        <v>665</v>
      </c>
      <c r="D129" s="12" t="s">
        <v>665</v>
      </c>
      <c r="E129" t="e">
        <f>[1]!CDADesc($E$11, $E$18, $D129)</f>
        <v>#VALUE!</v>
      </c>
      <c r="F129" t="e">
        <f>[1]!CDAGet($E$11, $E$17, F$19, $E$18, $D129, $E$12, $F$12, $E$13, $F$13, $E$14, $F$14, $E$15, $F$15, $E$16, $F$16) * $F$10 / $F$8</f>
        <v>#VALUE!</v>
      </c>
    </row>
    <row r="130" spans="3:6" x14ac:dyDescent="0.3">
      <c r="C130" s="12" t="s">
        <v>666</v>
      </c>
      <c r="D130" s="12" t="s">
        <v>666</v>
      </c>
      <c r="E130" t="e">
        <f>[1]!CDADesc($E$11, $E$18, $D130)</f>
        <v>#VALUE!</v>
      </c>
      <c r="F130" t="e">
        <f>[1]!CDAGet($E$11, $E$17, F$19, $E$18, $D130, $E$12, $F$12, $E$13, $F$13, $E$14, $F$14, $E$15, $F$15, $E$16, $F$16) * $F$10 / $F$8</f>
        <v>#VALUE!</v>
      </c>
    </row>
    <row r="131" spans="3:6" x14ac:dyDescent="0.3">
      <c r="C131" s="12" t="s">
        <v>667</v>
      </c>
      <c r="D131" s="12" t="s">
        <v>667</v>
      </c>
      <c r="E131" t="e">
        <f>[1]!CDADesc($E$11, $E$18, $D131)</f>
        <v>#VALUE!</v>
      </c>
      <c r="F131" t="e">
        <f>[1]!CDAGet($E$11, $E$17, F$19, $E$18, $D131, $E$12, $F$12, $E$13, $F$13, $E$14, $F$14, $E$15, $F$15, $E$16, $F$16) * $F$10 / $F$8</f>
        <v>#VALUE!</v>
      </c>
    </row>
    <row r="132" spans="3:6" x14ac:dyDescent="0.3">
      <c r="C132" s="12" t="s">
        <v>668</v>
      </c>
      <c r="D132" s="12" t="s">
        <v>668</v>
      </c>
      <c r="E132" t="e">
        <f>[1]!CDADesc($E$11, $E$18, $D132)</f>
        <v>#VALUE!</v>
      </c>
      <c r="F132" t="e">
        <f>[1]!CDAGet($E$11, $E$17, F$19, $E$18, $D132, $E$12, $F$12, $E$13, $F$13, $E$14, $F$14, $E$15, $F$15, $E$16, $F$16) * $F$10 / $F$8</f>
        <v>#VALUE!</v>
      </c>
    </row>
    <row r="133" spans="3:6" x14ac:dyDescent="0.3">
      <c r="C133" s="12" t="s">
        <v>669</v>
      </c>
      <c r="D133" s="12" t="s">
        <v>669</v>
      </c>
      <c r="E133" t="e">
        <f>[1]!CDADesc($E$11, $E$18, $D133)</f>
        <v>#VALUE!</v>
      </c>
      <c r="F133" t="e">
        <f>[1]!CDAGet($E$11, $E$17, F$19, $E$18, $D133, $E$12, $F$12, $E$13, $F$13, $E$14, $F$14, $E$15, $F$15, $E$16, $F$16) * $F$10 / $F$8</f>
        <v>#VALUE!</v>
      </c>
    </row>
    <row r="134" spans="3:6" x14ac:dyDescent="0.3">
      <c r="C134" s="12" t="s">
        <v>670</v>
      </c>
      <c r="D134" s="12" t="s">
        <v>670</v>
      </c>
      <c r="E134" t="e">
        <f>[1]!CDADesc($E$11, $E$18, $D134)</f>
        <v>#VALUE!</v>
      </c>
      <c r="F134" t="e">
        <f>[1]!CDAGet($E$11, $E$17, F$19, $E$18, $D134, $E$12, $F$12, $E$13, $F$13, $E$14, $F$14, $E$15, $F$15, $E$16, $F$16) * $F$10 / $F$8</f>
        <v>#VALUE!</v>
      </c>
    </row>
    <row r="135" spans="3:6" x14ac:dyDescent="0.3">
      <c r="C135" s="12" t="s">
        <v>671</v>
      </c>
      <c r="D135" s="12" t="s">
        <v>671</v>
      </c>
      <c r="E135" t="e">
        <f>[1]!CDADesc($E$11, $E$18, $D135)</f>
        <v>#VALUE!</v>
      </c>
      <c r="F135" t="e">
        <f>[1]!CDAGet($E$11, $E$17, F$19, $E$18, $D135, $E$12, $F$12, $E$13, $F$13, $E$14, $F$14, $E$15, $F$15, $E$16, $F$16) * $F$10 / $F$8</f>
        <v>#VALUE!</v>
      </c>
    </row>
    <row r="136" spans="3:6" x14ac:dyDescent="0.3">
      <c r="C136" s="12" t="s">
        <v>672</v>
      </c>
      <c r="D136" s="12" t="s">
        <v>672</v>
      </c>
      <c r="E136" t="e">
        <f>[1]!CDADesc($E$11, $E$18, $D136)</f>
        <v>#VALUE!</v>
      </c>
      <c r="F136" t="e">
        <f>[1]!CDAGet($E$11, $E$17, F$19, $E$18, $D136, $E$12, $F$12, $E$13, $F$13, $E$14, $F$14, $E$15, $F$15, $E$16, $F$16) * $F$10 / $F$8</f>
        <v>#VALUE!</v>
      </c>
    </row>
    <row r="137" spans="3:6" x14ac:dyDescent="0.3">
      <c r="C137" s="12" t="s">
        <v>673</v>
      </c>
      <c r="D137" s="12" t="s">
        <v>673</v>
      </c>
      <c r="E137" t="e">
        <f>[1]!CDADesc($E$11, $E$18, $D137)</f>
        <v>#VALUE!</v>
      </c>
      <c r="F137" t="e">
        <f>[1]!CDAGet($E$11, $E$17, F$19, $E$18, $D137, $E$12, $F$12, $E$13, $F$13, $E$14, $F$14, $E$15, $F$15, $E$16, $F$16) * $F$10 / $F$8</f>
        <v>#VALUE!</v>
      </c>
    </row>
    <row r="138" spans="3:6" x14ac:dyDescent="0.3">
      <c r="C138" s="12" t="s">
        <v>674</v>
      </c>
      <c r="D138" s="12" t="s">
        <v>674</v>
      </c>
      <c r="E138" t="e">
        <f>[1]!CDADesc($E$11, $E$18, $D138)</f>
        <v>#VALUE!</v>
      </c>
      <c r="F138" t="e">
        <f>[1]!CDAGet($E$11, $E$17, F$19, $E$18, $D138, $E$12, $F$12, $E$13, $F$13, $E$14, $F$14, $E$15, $F$15, $E$16, $F$16) * $F$10 / $F$8</f>
        <v>#VALUE!</v>
      </c>
    </row>
    <row r="139" spans="3:6" x14ac:dyDescent="0.3">
      <c r="C139" s="12" t="s">
        <v>675</v>
      </c>
      <c r="D139" s="12" t="s">
        <v>675</v>
      </c>
      <c r="E139" t="e">
        <f>[1]!CDADesc($E$11, $E$18, $D139)</f>
        <v>#VALUE!</v>
      </c>
      <c r="F139" t="e">
        <f>[1]!CDAGet($E$11, $E$17, F$19, $E$18, $D139, $E$12, $F$12, $E$13, $F$13, $E$14, $F$14, $E$15, $F$15, $E$16, $F$16) * $F$10 / $F$8</f>
        <v>#VALUE!</v>
      </c>
    </row>
    <row r="140" spans="3:6" x14ac:dyDescent="0.3">
      <c r="C140" s="12" t="s">
        <v>676</v>
      </c>
      <c r="D140" s="12" t="s">
        <v>676</v>
      </c>
      <c r="E140" t="e">
        <f>[1]!CDADesc($E$11, $E$18, $D140)</f>
        <v>#VALUE!</v>
      </c>
      <c r="F140" t="e">
        <f>[1]!CDAGet($E$11, $E$17, F$19, $E$18, $D140, $E$12, $F$12, $E$13, $F$13, $E$14, $F$14, $E$15, $F$15, $E$16, $F$16) * $F$10 / $F$8</f>
        <v>#VALUE!</v>
      </c>
    </row>
    <row r="141" spans="3:6" x14ac:dyDescent="0.3">
      <c r="C141" s="12" t="s">
        <v>677</v>
      </c>
      <c r="D141" s="12" t="s">
        <v>677</v>
      </c>
      <c r="E141" t="e">
        <f>[1]!CDADesc($E$11, $E$18, $D141)</f>
        <v>#VALUE!</v>
      </c>
      <c r="F141" t="e">
        <f>[1]!CDAGet($E$11, $E$17, F$19, $E$18, $D141, $E$12, $F$12, $E$13, $F$13, $E$14, $F$14, $E$15, $F$15, $E$16, $F$16) * $F$10 / $F$8</f>
        <v>#VALUE!</v>
      </c>
    </row>
    <row r="142" spans="3:6" x14ac:dyDescent="0.3">
      <c r="C142" s="12" t="s">
        <v>678</v>
      </c>
      <c r="D142" s="12" t="s">
        <v>678</v>
      </c>
      <c r="E142" t="e">
        <f>[1]!CDADesc($E$11, $E$18, $D142)</f>
        <v>#VALUE!</v>
      </c>
      <c r="F142" t="e">
        <f>[1]!CDAGet($E$11, $E$17, F$19, $E$18, $D142, $E$12, $F$12, $E$13, $F$13, $E$14, $F$14, $E$15, $F$15, $E$16, $F$16) * $F$10 / $F$8</f>
        <v>#VALUE!</v>
      </c>
    </row>
    <row r="143" spans="3:6" x14ac:dyDescent="0.3">
      <c r="C143" s="12" t="s">
        <v>679</v>
      </c>
      <c r="D143" s="12" t="s">
        <v>679</v>
      </c>
      <c r="E143" t="e">
        <f>[1]!CDADesc($E$11, $E$18, $D143)</f>
        <v>#VALUE!</v>
      </c>
      <c r="F143" t="e">
        <f>[1]!CDAGet($E$11, $E$17, F$19, $E$18, $D143, $E$12, $F$12, $E$13, $F$13, $E$14, $F$14, $E$15, $F$15, $E$16, $F$16) * $F$10 / $F$8</f>
        <v>#VALUE!</v>
      </c>
    </row>
    <row r="144" spans="3:6" x14ac:dyDescent="0.3">
      <c r="C144" s="12" t="s">
        <v>680</v>
      </c>
      <c r="D144" s="12" t="s">
        <v>680</v>
      </c>
      <c r="E144" t="e">
        <f>[1]!CDADesc($E$11, $E$18, $D144)</f>
        <v>#VALUE!</v>
      </c>
      <c r="F144" t="e">
        <f>[1]!CDAGet($E$11, $E$17, F$19, $E$18, $D144, $E$12, $F$12, $E$13, $F$13, $E$14, $F$14, $E$15, $F$15, $E$16, $F$16) * $F$9 / $F$8</f>
        <v>#VALUE!</v>
      </c>
    </row>
    <row r="145" spans="3:6" x14ac:dyDescent="0.3">
      <c r="C145" s="12" t="s">
        <v>681</v>
      </c>
      <c r="D145" s="12" t="s">
        <v>681</v>
      </c>
      <c r="E145" t="e">
        <f>[1]!CDADesc($E$11, $E$18, $D145)</f>
        <v>#VALUE!</v>
      </c>
      <c r="F145" t="e">
        <f>[1]!CDAGet($E$11, $E$17, F$19, $E$18, $D145, $E$12, $F$12, $E$13, $F$13, $E$14, $F$14, $E$15, $F$15, $E$16, $F$16) * $F$9 / $F$8</f>
        <v>#VALUE!</v>
      </c>
    </row>
    <row r="146" spans="3:6" x14ac:dyDescent="0.3">
      <c r="C146" s="12" t="s">
        <v>682</v>
      </c>
      <c r="D146" s="12" t="s">
        <v>682</v>
      </c>
      <c r="E146" t="e">
        <f>[1]!CDADesc($E$11, $E$18, $D146)</f>
        <v>#VALUE!</v>
      </c>
      <c r="F146" t="e">
        <f>[1]!CDAGet($E$11, $E$17, F$19, $E$18, $D146, $E$12, $F$12, $E$13, $F$13, $E$14, $F$14, $E$15, $F$15, $E$16, $F$16) * $F$9 / $F$8</f>
        <v>#VALUE!</v>
      </c>
    </row>
    <row r="147" spans="3:6" x14ac:dyDescent="0.3">
      <c r="C147" s="12" t="s">
        <v>683</v>
      </c>
      <c r="D147" s="12" t="s">
        <v>683</v>
      </c>
      <c r="E147" t="e">
        <f>[1]!CDADesc($E$11, $E$18, $D147)</f>
        <v>#VALUE!</v>
      </c>
      <c r="F147" t="e">
        <f>[1]!CDAGet($E$11, $E$17, F$19, $E$18, $D147, $E$12, $F$12, $E$13, $F$13, $E$14, $F$14, $E$15, $F$15, $E$16, $F$16) * $F$9 / $F$8</f>
        <v>#VALUE!</v>
      </c>
    </row>
    <row r="148" spans="3:6" x14ac:dyDescent="0.3">
      <c r="C148" s="12" t="s">
        <v>684</v>
      </c>
      <c r="D148" s="12" t="s">
        <v>684</v>
      </c>
      <c r="E148" t="e">
        <f>[1]!CDADesc($E$11, $E$18, $D148)</f>
        <v>#VALUE!</v>
      </c>
      <c r="F148" t="e">
        <f>[1]!CDAGet($E$11, $E$17, F$19, $E$18, $D148, $E$12, $F$12, $E$13, $F$13, $E$14, $F$14, $E$15, $F$15, $E$16, $F$16) * $F$9 / $F$8</f>
        <v>#VALUE!</v>
      </c>
    </row>
    <row r="149" spans="3:6" x14ac:dyDescent="0.3">
      <c r="C149" s="12" t="s">
        <v>685</v>
      </c>
      <c r="D149" s="12" t="s">
        <v>685</v>
      </c>
      <c r="E149" t="e">
        <f>[1]!CDADesc($E$11, $E$18, $D149)</f>
        <v>#VALUE!</v>
      </c>
      <c r="F149" t="e">
        <f>[1]!CDAGet($E$11, $E$17, F$19, $E$18, $D149, $E$12, $F$12, $E$13, $F$13, $E$14, $F$14, $E$15, $F$15, $E$16, $F$16) * $F$9 / $F$8</f>
        <v>#VALUE!</v>
      </c>
    </row>
    <row r="150" spans="3:6" x14ac:dyDescent="0.3">
      <c r="C150" s="144" t="s">
        <v>1352</v>
      </c>
      <c r="D150" s="12" t="s">
        <v>686</v>
      </c>
      <c r="E150" t="e">
        <f>[1]!CDADesc($E$11, $E$18, $D150)</f>
        <v>#VALUE!</v>
      </c>
      <c r="F150" t="e">
        <f>[1]!CDAGet($E$11, $E$17, F$19, $E$18, $D150, $E$12, $F$12, $E$13, $F$13, $E$14, $F$14, $E$15, $F$15, $E$16, $F$16) * $F$9 / $F$8</f>
        <v>#VALUE!</v>
      </c>
    </row>
    <row r="151" spans="3:6" x14ac:dyDescent="0.3">
      <c r="C151" s="12" t="s">
        <v>687</v>
      </c>
      <c r="D151" s="12" t="s">
        <v>687</v>
      </c>
      <c r="E151" t="e">
        <f>[1]!CDADesc($E$11, $E$18, $D151)</f>
        <v>#VALUE!</v>
      </c>
      <c r="F151" t="e">
        <f>[1]!CDAGet($E$11, $E$17, F$19, $E$18, $D151, $E$12, $F$12, $E$13, $F$13, $E$14, $F$14, $E$15, $F$15, $E$16, $F$16) * $F$9 / $F$8</f>
        <v>#VALUE!</v>
      </c>
    </row>
    <row r="152" spans="3:6" x14ac:dyDescent="0.3">
      <c r="C152" s="12" t="s">
        <v>688</v>
      </c>
      <c r="D152" s="12" t="s">
        <v>688</v>
      </c>
      <c r="E152" t="e">
        <f>[1]!CDADesc($E$11, $E$18, $D152)</f>
        <v>#VALUE!</v>
      </c>
      <c r="F152" t="e">
        <f>[1]!CDAGet($E$11, $E$17, F$19, $E$18, $D152, $E$12, $F$12, $E$13, $F$13, $E$14, $F$14, $E$15, $F$15, $E$16, $F$16) * $F$9 / $F$8</f>
        <v>#VALUE!</v>
      </c>
    </row>
    <row r="153" spans="3:6" x14ac:dyDescent="0.3">
      <c r="C153" s="12" t="s">
        <v>689</v>
      </c>
      <c r="D153" s="12" t="s">
        <v>689</v>
      </c>
      <c r="E153" t="e">
        <f>[1]!CDADesc($E$11, $E$18, $D153)</f>
        <v>#VALUE!</v>
      </c>
      <c r="F153" t="e">
        <f>[1]!CDAGet($E$11, $E$17, F$19, $E$18, $D153, $E$12, $F$12, $E$13, $F$13, $E$14, $F$14, $E$15, $F$15, $E$16, $F$16) * $F$9 / $F$8</f>
        <v>#VALUE!</v>
      </c>
    </row>
    <row r="154" spans="3:6" x14ac:dyDescent="0.3">
      <c r="C154" s="12" t="s">
        <v>690</v>
      </c>
      <c r="D154" s="12" t="s">
        <v>690</v>
      </c>
      <c r="E154" t="e">
        <f>[1]!CDADesc($E$11, $E$18, $D154)</f>
        <v>#VALUE!</v>
      </c>
      <c r="F154" t="e">
        <f>[1]!CDAGet($E$11, $E$17, F$19, $E$18, $D154, $E$12, $F$12, $E$13, $F$13, $E$14, $F$14, $E$15, $F$15, $E$16, $F$16) * $F$9 / $F$8</f>
        <v>#VALUE!</v>
      </c>
    </row>
    <row r="155" spans="3:6" x14ac:dyDescent="0.3">
      <c r="C155" s="12" t="s">
        <v>691</v>
      </c>
      <c r="D155" s="12" t="s">
        <v>691</v>
      </c>
      <c r="E155" t="e">
        <f>[1]!CDADesc($E$11, $E$18, $D155)</f>
        <v>#VALUE!</v>
      </c>
      <c r="F155" t="e">
        <f>[1]!CDAGet($E$11, $E$17, F$19, $E$18, $D155, $E$12, $F$12, $E$13, $F$13, $E$14, $F$14, $E$15, $F$15, $E$16, $F$16) * $F$9 / $F$8</f>
        <v>#VALUE!</v>
      </c>
    </row>
    <row r="156" spans="3:6" x14ac:dyDescent="0.3">
      <c r="C156" s="12" t="s">
        <v>692</v>
      </c>
      <c r="D156" s="12" t="s">
        <v>692</v>
      </c>
      <c r="E156" t="e">
        <f>[1]!CDADesc($E$11, $E$18, $D156)</f>
        <v>#VALUE!</v>
      </c>
      <c r="F156" t="e">
        <f>[1]!CDAGet($E$11, $E$17, F$19, $E$18, $D156, $E$12, $F$12, $E$13, $F$13, $E$14, $F$14, $E$15, $F$15, $E$16, $F$16) * $F$9 / $F$8</f>
        <v>#VALUE!</v>
      </c>
    </row>
    <row r="157" spans="3:6" x14ac:dyDescent="0.3">
      <c r="C157" s="12" t="s">
        <v>1353</v>
      </c>
      <c r="D157" s="12" t="s">
        <v>693</v>
      </c>
      <c r="E157" t="e">
        <f>[1]!CDADesc($E$11, $E$18, $D157)</f>
        <v>#VALUE!</v>
      </c>
      <c r="F157" t="e">
        <f>[1]!CDAGet($E$11, $E$17, F$19, $E$18, $D157, $E$12, $F$12, $E$13, $F$13, $E$14, $F$14, $E$15, $F$15, $E$16, $F$16) * $F$9 / $F$8</f>
        <v>#VALUE!</v>
      </c>
    </row>
    <row r="158" spans="3:6" x14ac:dyDescent="0.3">
      <c r="C158" s="12" t="s">
        <v>1354</v>
      </c>
      <c r="D158" s="12" t="s">
        <v>694</v>
      </c>
      <c r="E158" t="e">
        <f>[1]!CDADesc($E$11, $E$18, $D158)</f>
        <v>#VALUE!</v>
      </c>
      <c r="F158" t="e">
        <f>[1]!CDAGet($E$11, $E$17, F$19, $E$18, $D158, $E$12, $F$12, $E$13, $F$13, $E$14, $F$14, $E$15, $F$15, $E$16, $F$16) * $F$9 / $F$8</f>
        <v>#VALUE!</v>
      </c>
    </row>
    <row r="159" spans="3:6" x14ac:dyDescent="0.3">
      <c r="C159" s="12" t="s">
        <v>695</v>
      </c>
      <c r="D159" s="12" t="s">
        <v>695</v>
      </c>
      <c r="E159" t="e">
        <f>[1]!CDADesc($E$11, $E$18, $D159)</f>
        <v>#VALUE!</v>
      </c>
      <c r="F159" t="e">
        <f>[1]!CDAGet($E$11, $E$17, F$19, $E$18, $D159, $E$12, $F$12, $E$13, $F$13, $E$14, $F$14, $E$15, $F$15, $E$16, $F$16) * $F$9 / $F$8</f>
        <v>#VALUE!</v>
      </c>
    </row>
    <row r="160" spans="3:6" x14ac:dyDescent="0.3">
      <c r="C160" s="12" t="s">
        <v>696</v>
      </c>
      <c r="D160" s="12" t="s">
        <v>696</v>
      </c>
      <c r="E160" t="e">
        <f>[1]!CDADesc($E$11, $E$18, $D160)</f>
        <v>#VALUE!</v>
      </c>
      <c r="F160" t="e">
        <f>[1]!CDAGet($E$11, $E$17, F$19, $E$18, $D160, $E$12, $F$12, $E$13, $F$13, $E$14, $F$14, $E$15, $F$15, $E$16, $F$16) * $F$9 / $F$8</f>
        <v>#VALUE!</v>
      </c>
    </row>
    <row r="161" spans="3:6" x14ac:dyDescent="0.3">
      <c r="C161" s="12" t="s">
        <v>697</v>
      </c>
      <c r="D161" s="12" t="s">
        <v>697</v>
      </c>
      <c r="E161" t="e">
        <f>[1]!CDADesc($E$11, $E$18, $D161)</f>
        <v>#VALUE!</v>
      </c>
      <c r="F161" t="e">
        <f>[1]!CDAGet($E$11, $E$17, F$19, $E$18, $D161, $E$12, $F$12, $E$13, $F$13, $E$14, $F$14, $E$15, $F$15, $E$16, $F$16) * $F$9 / $F$8</f>
        <v>#VALUE!</v>
      </c>
    </row>
    <row r="162" spans="3:6" x14ac:dyDescent="0.3">
      <c r="C162" s="12" t="s">
        <v>698</v>
      </c>
      <c r="D162" s="12" t="s">
        <v>698</v>
      </c>
      <c r="E162" t="e">
        <f>[1]!CDADesc($E$11, $E$18, $D162)</f>
        <v>#VALUE!</v>
      </c>
      <c r="F162" t="e">
        <f>[1]!CDAGet($E$11, $E$17, F$19, $E$18, $D162, $E$12, $F$12, $E$13, $F$13, $E$14, $F$14, $E$15, $F$15, $E$16, $F$16) * $F$9 / $F$8</f>
        <v>#VALUE!</v>
      </c>
    </row>
    <row r="163" spans="3:6" x14ac:dyDescent="0.3">
      <c r="C163" s="12" t="s">
        <v>699</v>
      </c>
      <c r="D163" s="12" t="s">
        <v>699</v>
      </c>
      <c r="E163" t="e">
        <f>[1]!CDADesc($E$11, $E$18, $D163)</f>
        <v>#VALUE!</v>
      </c>
      <c r="F163" t="e">
        <f>[1]!CDAGet($E$11, $E$17, F$19, $E$18, $D163, $E$12, $F$12, $E$13, $F$13, $E$14, $F$14, $E$15, $F$15, $E$16, $F$16) * $F$9 / $F$8</f>
        <v>#VALUE!</v>
      </c>
    </row>
    <row r="164" spans="3:6" x14ac:dyDescent="0.3">
      <c r="C164" s="12" t="s">
        <v>700</v>
      </c>
      <c r="D164" s="12" t="s">
        <v>700</v>
      </c>
      <c r="E164" t="e">
        <f>[1]!CDADesc($E$11, $E$18, $D164)</f>
        <v>#VALUE!</v>
      </c>
      <c r="F164" t="e">
        <f>[1]!CDAGet($E$11, $E$17, F$19, $E$18, $D164, $E$12, $F$12, $E$13, $F$13, $E$14, $F$14, $E$15, $F$15, $E$16, $F$16) * $F$9 / $F$8</f>
        <v>#VALUE!</v>
      </c>
    </row>
    <row r="165" spans="3:6" x14ac:dyDescent="0.3">
      <c r="C165" s="12" t="s">
        <v>701</v>
      </c>
      <c r="D165" s="12" t="s">
        <v>701</v>
      </c>
      <c r="E165" t="e">
        <f>[1]!CDADesc($E$11, $E$18, $D165)</f>
        <v>#VALUE!</v>
      </c>
      <c r="F165" t="e">
        <f>[1]!CDAGet($E$11, $E$17, F$19, $E$18, $D165, $E$12, $F$12, $E$13, $F$13, $E$14, $F$14, $E$15, $F$15, $E$16, $F$16) * $F$9 / $F$8</f>
        <v>#VALUE!</v>
      </c>
    </row>
    <row r="166" spans="3:6" x14ac:dyDescent="0.3">
      <c r="C166" s="147"/>
      <c r="D166" s="12" t="s">
        <v>702</v>
      </c>
      <c r="E166" t="e">
        <f>[1]!CDADesc($E$11, $E$18, $D166)</f>
        <v>#VALUE!</v>
      </c>
      <c r="F166" t="e">
        <f>[1]!CDAGet($E$11, $E$17, F$19, $E$18, $D166, $E$12, $F$12, $E$13, $F$13, $E$14, $F$14, $E$15, $F$15, $E$16, $F$16) * $F$9 / $F$8</f>
        <v>#VALUE!</v>
      </c>
    </row>
    <row r="167" spans="3:6" x14ac:dyDescent="0.3">
      <c r="C167" s="147"/>
      <c r="D167" s="12" t="s">
        <v>703</v>
      </c>
      <c r="E167" t="e">
        <f>[1]!CDADesc($E$11, $E$18, $D167)</f>
        <v>#VALUE!</v>
      </c>
      <c r="F167" t="e">
        <f>[1]!CDAGet($E$11, $E$17, F$19, $E$18, $D167, $E$12, $F$12, $E$13, $F$13, $E$14, $F$14, $E$15, $F$15, $E$16, $F$16) * $F$9 / $F$8</f>
        <v>#VALUE!</v>
      </c>
    </row>
    <row r="168" spans="3:6" x14ac:dyDescent="0.3">
      <c r="C168" s="12" t="s">
        <v>704</v>
      </c>
      <c r="D168" s="12" t="s">
        <v>704</v>
      </c>
      <c r="E168" t="e">
        <f>[1]!CDADesc($E$11, $E$18, $D168)</f>
        <v>#VALUE!</v>
      </c>
      <c r="F168" t="e">
        <f>[1]!CDAGet($E$11, $E$17, F$19, $E$18, $D168, $E$12, $F$12, $E$13, $F$13, $E$14, $F$14, $E$15, $F$15, $E$16, $F$16) * $F$9 / $F$8</f>
        <v>#VALUE!</v>
      </c>
    </row>
    <row r="169" spans="3:6" x14ac:dyDescent="0.3">
      <c r="C169" s="12" t="s">
        <v>705</v>
      </c>
      <c r="D169" s="12" t="s">
        <v>705</v>
      </c>
      <c r="E169" t="e">
        <f>[1]!CDADesc($E$11, $E$18, $D169)</f>
        <v>#VALUE!</v>
      </c>
      <c r="F169" t="e">
        <f>[1]!CDAGet($E$11, $E$17, F$19, $E$18, $D169, $E$12, $F$12, $E$13, $F$13, $E$14, $F$14, $E$15, $F$15, $E$16, $F$16) * $F$9 / $F$8</f>
        <v>#VALUE!</v>
      </c>
    </row>
    <row r="170" spans="3:6" x14ac:dyDescent="0.3">
      <c r="C170" s="12" t="s">
        <v>706</v>
      </c>
      <c r="D170" s="12" t="s">
        <v>706</v>
      </c>
      <c r="E170" t="e">
        <f>[1]!CDADesc($E$11, $E$18, $D170)</f>
        <v>#VALUE!</v>
      </c>
      <c r="F170" t="e">
        <f>[1]!CDAGet($E$11, $E$17, F$19, $E$18, $D170, $E$12, $F$12, $E$13, $F$13, $E$14, $F$14, $E$15, $F$15, $E$16, $F$16) * $F$9 / $F$8</f>
        <v>#VALUE!</v>
      </c>
    </row>
    <row r="171" spans="3:6" x14ac:dyDescent="0.3">
      <c r="C171" s="12" t="s">
        <v>707</v>
      </c>
      <c r="D171" s="12" t="s">
        <v>707</v>
      </c>
      <c r="E171" t="e">
        <f>[1]!CDADesc($E$11, $E$18, $D171)</f>
        <v>#VALUE!</v>
      </c>
      <c r="F171" t="e">
        <f>[1]!CDAGet($E$11, $E$17, F$19, $E$18, $D171, $E$12, $F$12, $E$13, $F$13, $E$14, $F$14, $E$15, $F$15, $E$16, $F$16) * $F$9 / $F$8</f>
        <v>#VALUE!</v>
      </c>
    </row>
    <row r="172" spans="3:6" x14ac:dyDescent="0.3">
      <c r="C172" s="12" t="s">
        <v>708</v>
      </c>
      <c r="D172" s="12" t="s">
        <v>708</v>
      </c>
      <c r="E172" t="e">
        <f>[1]!CDADesc($E$11, $E$18, $D172)</f>
        <v>#VALUE!</v>
      </c>
      <c r="F172" t="e">
        <f>[1]!CDAGet($E$11, $E$17, F$19, $E$18, $D172, $E$12, $F$12, $E$13, $F$13, $E$14, $F$14, $E$15, $F$15, $E$16, $F$16) * $F$9 / $F$8</f>
        <v>#VALUE!</v>
      </c>
    </row>
    <row r="173" spans="3:6" x14ac:dyDescent="0.3">
      <c r="C173" s="12" t="s">
        <v>709</v>
      </c>
      <c r="D173" s="12" t="s">
        <v>709</v>
      </c>
      <c r="E173" t="e">
        <f>[1]!CDADesc($E$11, $E$18, $D173)</f>
        <v>#VALUE!</v>
      </c>
      <c r="F173" t="e">
        <f>[1]!CDAGet($E$11, $E$17, F$19, $E$18, $D173, $E$12, $F$12, $E$13, $F$13, $E$14, $F$14, $E$15, $F$15, $E$16, $F$16) * $F$9 / $F$8</f>
        <v>#VALUE!</v>
      </c>
    </row>
    <row r="174" spans="3:6" x14ac:dyDescent="0.3">
      <c r="C174" s="12" t="s">
        <v>710</v>
      </c>
      <c r="D174" s="12" t="s">
        <v>710</v>
      </c>
      <c r="E174" t="e">
        <f>[1]!CDADesc($E$11, $E$18, $D174)</f>
        <v>#VALUE!</v>
      </c>
      <c r="F174" t="e">
        <f>[1]!CDAGet($E$11, $E$17, F$19, $E$18, $D174, $E$12, $F$12, $E$13, $F$13, $E$14, $F$14, $E$15, $F$15, $E$16, $F$16) * $F$9 / $F$8</f>
        <v>#VALUE!</v>
      </c>
    </row>
    <row r="175" spans="3:6" x14ac:dyDescent="0.3">
      <c r="C175" s="12" t="s">
        <v>711</v>
      </c>
      <c r="D175" s="12" t="s">
        <v>711</v>
      </c>
      <c r="E175" t="e">
        <f>[1]!CDADesc($E$11, $E$18, $D175)</f>
        <v>#VALUE!</v>
      </c>
      <c r="F175" t="e">
        <f>[1]!CDAGet($E$11, $E$17, F$19, $E$18, $D175, $E$12, $F$12, $E$13, $F$13, $E$14, $F$14, $E$15, $F$15, $E$16, $F$16) * $F$9 / $F$8</f>
        <v>#VALUE!</v>
      </c>
    </row>
    <row r="176" spans="3:6" x14ac:dyDescent="0.3">
      <c r="C176" s="12" t="s">
        <v>712</v>
      </c>
      <c r="D176" s="12" t="s">
        <v>712</v>
      </c>
      <c r="E176" t="e">
        <f>[1]!CDADesc($E$11, $E$18, $D176)</f>
        <v>#VALUE!</v>
      </c>
      <c r="F176" t="e">
        <f>[1]!CDAGet($E$11, $E$17, F$19, $E$18, $D176, $E$12, $F$12, $E$13, $F$13, $E$14, $F$14, $E$15, $F$15, $E$16, $F$16) * $F$9 / $F$8</f>
        <v>#VALUE!</v>
      </c>
    </row>
    <row r="177" spans="3:6" x14ac:dyDescent="0.3">
      <c r="C177" s="12" t="s">
        <v>713</v>
      </c>
      <c r="D177" s="12" t="s">
        <v>713</v>
      </c>
      <c r="E177" t="e">
        <f>[1]!CDADesc($E$11, $E$18, $D177)</f>
        <v>#VALUE!</v>
      </c>
      <c r="F177" t="e">
        <f>[1]!CDAGet($E$11, $E$17, F$19, $E$18, $D177, $E$12, $F$12, $E$13, $F$13, $E$14, $F$14, $E$15, $F$15, $E$16, $F$16) * $F$9 / $F$8</f>
        <v>#VALUE!</v>
      </c>
    </row>
    <row r="178" spans="3:6" x14ac:dyDescent="0.3">
      <c r="C178" s="12" t="s">
        <v>714</v>
      </c>
      <c r="D178" s="12" t="s">
        <v>714</v>
      </c>
      <c r="E178" t="e">
        <f>[1]!CDADesc($E$11, $E$18, $D178)</f>
        <v>#VALUE!</v>
      </c>
      <c r="F178" t="e">
        <f>[1]!CDAGet($E$11, $E$17, F$19, $E$18, $D178, $E$12, $F$12, $E$13, $F$13, $E$14, $F$14, $E$15, $F$15, $E$16, $F$16) * $F$9 / $F$8</f>
        <v>#VALUE!</v>
      </c>
    </row>
    <row r="179" spans="3:6" x14ac:dyDescent="0.3">
      <c r="C179" s="12" t="s">
        <v>715</v>
      </c>
      <c r="D179" s="12" t="s">
        <v>715</v>
      </c>
      <c r="E179" t="e">
        <f>[1]!CDADesc($E$11, $E$18, $D179)</f>
        <v>#VALUE!</v>
      </c>
      <c r="F179" t="e">
        <f>[1]!CDAGet($E$11, $E$17, F$19, $E$18, $D179, $E$12, $F$12, $E$13, $F$13, $E$14, $F$14, $E$15, $F$15, $E$16, $F$16) * $F$9 / $F$8</f>
        <v>#VALUE!</v>
      </c>
    </row>
    <row r="180" spans="3:6" x14ac:dyDescent="0.3">
      <c r="C180" s="12" t="s">
        <v>716</v>
      </c>
      <c r="D180" s="12" t="s">
        <v>716</v>
      </c>
      <c r="E180" t="e">
        <f>[1]!CDADesc($E$11, $E$18, $D180)</f>
        <v>#VALUE!</v>
      </c>
      <c r="F180" t="e">
        <f>[1]!CDAGet($E$11, $E$17, F$19, $E$18, $D180, $E$12, $F$12, $E$13, $F$13, $E$14, $F$14, $E$15, $F$15, $E$16, $F$16) * $F$9 / $F$8</f>
        <v>#VALUE!</v>
      </c>
    </row>
    <row r="181" spans="3:6" x14ac:dyDescent="0.3">
      <c r="C181" s="12" t="s">
        <v>717</v>
      </c>
      <c r="D181" s="12" t="s">
        <v>717</v>
      </c>
      <c r="E181" t="e">
        <f>[1]!CDADesc($E$11, $E$18, $D181)</f>
        <v>#VALUE!</v>
      </c>
      <c r="F181" t="e">
        <f>[1]!CDAGet($E$11, $E$17, F$19, $E$18, $D181, $E$12, $F$12, $E$13, $F$13, $E$14, $F$14, $E$15, $F$15, $E$16, $F$16) * $F$9 / $F$8</f>
        <v>#VALUE!</v>
      </c>
    </row>
    <row r="182" spans="3:6" x14ac:dyDescent="0.3">
      <c r="C182" s="12" t="s">
        <v>718</v>
      </c>
      <c r="D182" s="12" t="s">
        <v>718</v>
      </c>
      <c r="E182" t="e">
        <f>[1]!CDADesc($E$11, $E$18, $D182)</f>
        <v>#VALUE!</v>
      </c>
      <c r="F182" t="e">
        <f>[1]!CDAGet($E$11, $E$17, F$19, $E$18, $D182, $E$12, $F$12, $E$13, $F$13, $E$14, $F$14, $E$15, $F$15, $E$16, $F$16) * $F$9 / $F$8</f>
        <v>#VALUE!</v>
      </c>
    </row>
    <row r="183" spans="3:6" x14ac:dyDescent="0.3">
      <c r="C183" s="12" t="s">
        <v>719</v>
      </c>
      <c r="D183" s="12" t="s">
        <v>719</v>
      </c>
      <c r="E183" t="e">
        <f>[1]!CDADesc($E$11, $E$18, $D183)</f>
        <v>#VALUE!</v>
      </c>
      <c r="F183" t="e">
        <f>[1]!CDAGet($E$11, $E$17, F$19, $E$18, $D183, $E$12, $F$12, $E$13, $F$13, $E$14, $F$14, $E$15, $F$15, $E$16, $F$16) * $F$9 / $F$8</f>
        <v>#VALUE!</v>
      </c>
    </row>
    <row r="184" spans="3:6" x14ac:dyDescent="0.3">
      <c r="C184" s="12" t="s">
        <v>720</v>
      </c>
      <c r="D184" s="12" t="s">
        <v>720</v>
      </c>
      <c r="E184" t="e">
        <f>[1]!CDADesc($E$11, $E$18, $D184)</f>
        <v>#VALUE!</v>
      </c>
      <c r="F184" t="e">
        <f>[1]!CDAGet($E$11, $E$17, F$19, $E$18, $D184, $E$12, $F$12, $E$13, $F$13, $E$14, $F$14, $E$15, $F$15, $E$16, $F$16) * $F$9 / $F$8</f>
        <v>#VALUE!</v>
      </c>
    </row>
    <row r="185" spans="3:6" x14ac:dyDescent="0.3">
      <c r="C185" s="12" t="s">
        <v>721</v>
      </c>
      <c r="D185" s="12" t="s">
        <v>721</v>
      </c>
      <c r="E185" t="e">
        <f>[1]!CDADesc($E$11, $E$18, $D185)</f>
        <v>#VALUE!</v>
      </c>
      <c r="F185" t="e">
        <f>[1]!CDAGet($E$11, $E$17, F$19, $E$18, $D185, $E$12, $F$12, $E$13, $F$13, $E$14, $F$14, $E$15, $F$15, $E$16, $F$16) * $F$9 / $F$8</f>
        <v>#VALUE!</v>
      </c>
    </row>
    <row r="186" spans="3:6" x14ac:dyDescent="0.3">
      <c r="C186" s="12" t="s">
        <v>722</v>
      </c>
      <c r="D186" s="12" t="s">
        <v>722</v>
      </c>
      <c r="E186" t="e">
        <f>[1]!CDADesc($E$11, $E$18, $D186)</f>
        <v>#VALUE!</v>
      </c>
      <c r="F186" t="e">
        <f>[1]!CDAGet($E$11, $E$17, F$19, $E$18, $D186, $E$12, $F$12, $E$13, $F$13, $E$14, $F$14, $E$15, $F$15, $E$16, $F$16) * $F$9 / $F$8</f>
        <v>#VALUE!</v>
      </c>
    </row>
    <row r="187" spans="3:6" x14ac:dyDescent="0.3">
      <c r="C187" s="12" t="s">
        <v>723</v>
      </c>
      <c r="D187" s="12" t="s">
        <v>723</v>
      </c>
      <c r="E187" t="e">
        <f>[1]!CDADesc($E$11, $E$18, $D187)</f>
        <v>#VALUE!</v>
      </c>
      <c r="F187" t="e">
        <f>[1]!CDAGet($E$11, $E$17, F$19, $E$18, $D187, $E$12, $F$12, $E$13, $F$13, $E$14, $F$14, $E$15, $F$15, $E$16, $F$16) * $F$9 / $F$8</f>
        <v>#VALUE!</v>
      </c>
    </row>
    <row r="188" spans="3:6" x14ac:dyDescent="0.3">
      <c r="C188" s="12" t="s">
        <v>724</v>
      </c>
      <c r="D188" s="12" t="s">
        <v>724</v>
      </c>
      <c r="E188" t="e">
        <f>[1]!CDADesc($E$11, $E$18, $D188)</f>
        <v>#VALUE!</v>
      </c>
      <c r="F188" t="e">
        <f>[1]!CDAGet($E$11, $E$17, F$19, $E$18, $D188, $E$12, $F$12, $E$13, $F$13, $E$14, $F$14, $E$15, $F$15, $E$16, $F$16) * $F$9 / $F$8</f>
        <v>#VALUE!</v>
      </c>
    </row>
    <row r="189" spans="3:6" x14ac:dyDescent="0.3">
      <c r="C189" s="12" t="s">
        <v>725</v>
      </c>
      <c r="D189" s="12" t="s">
        <v>725</v>
      </c>
      <c r="E189" t="e">
        <f>[1]!CDADesc($E$11, $E$18, $D189)</f>
        <v>#VALUE!</v>
      </c>
      <c r="F189" t="e">
        <f>[1]!CDAGet($E$11, $E$17, F$19, $E$18, $D189, $E$12, $F$12, $E$13, $F$13, $E$14, $F$14, $E$15, $F$15, $E$16, $F$16) * $F$9 / $F$8</f>
        <v>#VALUE!</v>
      </c>
    </row>
    <row r="190" spans="3:6" x14ac:dyDescent="0.3">
      <c r="C190" s="12" t="s">
        <v>726</v>
      </c>
      <c r="D190" s="12" t="s">
        <v>726</v>
      </c>
      <c r="E190" t="e">
        <f>[1]!CDADesc($E$11, $E$18, $D190)</f>
        <v>#VALUE!</v>
      </c>
      <c r="F190" t="e">
        <f>[1]!CDAGet($E$11, $E$17, F$19, $E$18, $D190, $E$12, $F$12, $E$13, $F$13, $E$14, $F$14, $E$15, $F$15, $E$16, $F$16) * $F$9 / $F$8</f>
        <v>#VALUE!</v>
      </c>
    </row>
    <row r="191" spans="3:6" x14ac:dyDescent="0.3">
      <c r="C191" s="12" t="s">
        <v>727</v>
      </c>
      <c r="D191" s="12" t="s">
        <v>727</v>
      </c>
      <c r="E191" t="e">
        <f>[1]!CDADesc($E$11, $E$18, $D191)</f>
        <v>#VALUE!</v>
      </c>
      <c r="F191" t="e">
        <f>[1]!CDAGet($E$11, $E$17, F$19, $E$18, $D191, $E$12, $F$12, $E$13, $F$13, $E$14, $F$14, $E$15, $F$15, $E$16, $F$16) * $F$9 / $F$8</f>
        <v>#VALUE!</v>
      </c>
    </row>
    <row r="192" spans="3:6" x14ac:dyDescent="0.3">
      <c r="C192" s="12" t="s">
        <v>728</v>
      </c>
      <c r="D192" s="12" t="s">
        <v>728</v>
      </c>
      <c r="E192" t="e">
        <f>[1]!CDADesc($E$11, $E$18, $D192)</f>
        <v>#VALUE!</v>
      </c>
      <c r="F192" t="e">
        <f>[1]!CDAGet($E$11, $E$17, F$19, $E$18, $D192, $E$12, $F$12, $E$13, $F$13, $E$14, $F$14, $E$15, $F$15, $E$16, $F$16) * $F$9 / $F$8</f>
        <v>#VALUE!</v>
      </c>
    </row>
    <row r="193" spans="3:6" x14ac:dyDescent="0.3">
      <c r="C193" s="12" t="s">
        <v>729</v>
      </c>
      <c r="D193" s="12" t="s">
        <v>729</v>
      </c>
      <c r="E193" t="e">
        <f>[1]!CDADesc($E$11, $E$18, $D193)</f>
        <v>#VALUE!</v>
      </c>
      <c r="F193" t="e">
        <f>[1]!CDAGet($E$11, $E$17, F$19, $E$18, $D193, $E$12, $F$12, $E$13, $F$13, $E$14, $F$14, $E$15, $F$15, $E$16, $F$16) * $F$9 / $F$8</f>
        <v>#VALUE!</v>
      </c>
    </row>
    <row r="194" spans="3:6" x14ac:dyDescent="0.3">
      <c r="C194" s="12" t="s">
        <v>730</v>
      </c>
      <c r="D194" s="12" t="s">
        <v>730</v>
      </c>
      <c r="E194" t="e">
        <f>[1]!CDADesc($E$11, $E$18, $D194)</f>
        <v>#VALUE!</v>
      </c>
      <c r="F194" t="e">
        <f>[1]!CDAGet($E$11, $E$17, F$19, $E$18, $D194, $E$12, $F$12, $E$13, $F$13, $E$14, $F$14, $E$15, $F$15, $E$16, $F$16) * $F$9 / $F$8</f>
        <v>#VALUE!</v>
      </c>
    </row>
    <row r="195" spans="3:6" x14ac:dyDescent="0.3">
      <c r="C195" s="12" t="s">
        <v>731</v>
      </c>
      <c r="D195" s="12" t="s">
        <v>731</v>
      </c>
      <c r="E195" t="e">
        <f>[1]!CDADesc($E$11, $E$18, $D195)</f>
        <v>#VALUE!</v>
      </c>
      <c r="F195" t="e">
        <f>[1]!CDAGet($E$11, $E$17, F$19, $E$18, $D195, $E$12, $F$12, $E$13, $F$13, $E$14, $F$14, $E$15, $F$15, $E$16, $F$16) * $F$9 / $F$8</f>
        <v>#VALUE!</v>
      </c>
    </row>
    <row r="196" spans="3:6" x14ac:dyDescent="0.3">
      <c r="C196" s="12" t="s">
        <v>732</v>
      </c>
      <c r="D196" s="12" t="s">
        <v>732</v>
      </c>
      <c r="E196" t="e">
        <f>[1]!CDADesc($E$11, $E$18, $D196)</f>
        <v>#VALUE!</v>
      </c>
      <c r="F196" t="e">
        <f>[1]!CDAGet($E$11, $E$17, F$19, $E$18, $D196, $E$12, $F$12, $E$13, $F$13, $E$14, $F$14, $E$15, $F$15, $E$16, $F$16) * $F$9 / $F$8</f>
        <v>#VALUE!</v>
      </c>
    </row>
    <row r="197" spans="3:6" x14ac:dyDescent="0.3">
      <c r="C197" s="12" t="s">
        <v>733</v>
      </c>
      <c r="D197" s="12" t="s">
        <v>733</v>
      </c>
      <c r="E197" t="e">
        <f>[1]!CDADesc($E$11, $E$18, $D197)</f>
        <v>#VALUE!</v>
      </c>
      <c r="F197" t="e">
        <f>[1]!CDAGet($E$11, $E$17, F$19, $E$18, $D197, $E$12, $F$12, $E$13, $F$13, $E$14, $F$14, $E$15, $F$15, $E$16, $F$16) * $F$9 / $F$8</f>
        <v>#VALUE!</v>
      </c>
    </row>
    <row r="198" spans="3:6" x14ac:dyDescent="0.3">
      <c r="C198" s="12" t="s">
        <v>734</v>
      </c>
      <c r="D198" s="12" t="s">
        <v>734</v>
      </c>
      <c r="E198" t="e">
        <f>[1]!CDADesc($E$11, $E$18, $D198)</f>
        <v>#VALUE!</v>
      </c>
      <c r="F198" t="e">
        <f>[1]!CDAGet($E$11, $E$17, F$19, $E$18, $D198, $E$12, $F$12, $E$13, $F$13, $E$14, $F$14, $E$15, $F$15, $E$16, $F$16) * $F$9 / $F$8</f>
        <v>#VALUE!</v>
      </c>
    </row>
    <row r="199" spans="3:6" x14ac:dyDescent="0.3">
      <c r="C199" s="12" t="s">
        <v>735</v>
      </c>
      <c r="D199" s="12" t="s">
        <v>735</v>
      </c>
      <c r="E199" t="e">
        <f>[1]!CDADesc($E$11, $E$18, $D199)</f>
        <v>#VALUE!</v>
      </c>
      <c r="F199" t="e">
        <f>[1]!CDAGet($E$11, $E$17, F$19, $E$18, $D199, $E$12, $F$12, $E$13, $F$13, $E$14, $F$14, $E$15, $F$15, $E$16, $F$16) * $F$9 / $F$8</f>
        <v>#VALUE!</v>
      </c>
    </row>
    <row r="200" spans="3:6" x14ac:dyDescent="0.3">
      <c r="C200" s="12" t="s">
        <v>736</v>
      </c>
      <c r="D200" s="12" t="s">
        <v>736</v>
      </c>
      <c r="E200" t="e">
        <f>[1]!CDADesc($E$11, $E$18, $D200)</f>
        <v>#VALUE!</v>
      </c>
      <c r="F200" t="e">
        <f>[1]!CDAGet($E$11, $E$17, F$19, $E$18, $D200, $E$12, $F$12, $E$13, $F$13, $E$14, $F$14, $E$15, $F$15, $E$16, $F$16) * $F$9 / $F$8</f>
        <v>#VALUE!</v>
      </c>
    </row>
    <row r="201" spans="3:6" x14ac:dyDescent="0.3">
      <c r="C201" s="12" t="s">
        <v>737</v>
      </c>
      <c r="D201" s="12" t="s">
        <v>737</v>
      </c>
      <c r="E201" t="e">
        <f>[1]!CDADesc($E$11, $E$18, $D201)</f>
        <v>#VALUE!</v>
      </c>
      <c r="F201" t="e">
        <f>[1]!CDAGet($E$11, $E$17, F$19, $E$18, $D201, $E$12, $F$12, $E$13, $F$13, $E$14, $F$14, $E$15, $F$15, $E$16, $F$16) * $F$9 / $F$8</f>
        <v>#VALUE!</v>
      </c>
    </row>
    <row r="202" spans="3:6" x14ac:dyDescent="0.3">
      <c r="C202" s="12" t="s">
        <v>738</v>
      </c>
      <c r="D202" s="12" t="s">
        <v>738</v>
      </c>
      <c r="E202" t="e">
        <f>[1]!CDADesc($E$11, $E$18, $D202)</f>
        <v>#VALUE!</v>
      </c>
      <c r="F202" t="e">
        <f>[1]!CDAGet($E$11, $E$17, F$19, $E$18, $D202, $E$12, $F$12, $E$13, $F$13, $E$14, $F$14, $E$15, $F$15, $E$16, $F$16) * $F$9 / $F$8</f>
        <v>#VALUE!</v>
      </c>
    </row>
    <row r="203" spans="3:6" x14ac:dyDescent="0.3">
      <c r="C203" s="12" t="s">
        <v>739</v>
      </c>
      <c r="D203" s="12" t="s">
        <v>739</v>
      </c>
      <c r="E203" t="e">
        <f>[1]!CDADesc($E$11, $E$18, $D203)</f>
        <v>#VALUE!</v>
      </c>
      <c r="F203" t="e">
        <f>[1]!CDAGet($E$11, $E$17, F$19, $E$18, $D203, $E$12, $F$12, $E$13, $F$13, $E$14, $F$14, $E$15, $F$15, $E$16, $F$16) * $F$9 / $F$8</f>
        <v>#VALUE!</v>
      </c>
    </row>
    <row r="204" spans="3:6" x14ac:dyDescent="0.3">
      <c r="C204" s="12" t="s">
        <v>740</v>
      </c>
      <c r="D204" s="12" t="s">
        <v>740</v>
      </c>
      <c r="E204" t="e">
        <f>[1]!CDADesc($E$11, $E$18, $D204)</f>
        <v>#VALUE!</v>
      </c>
      <c r="F204" t="e">
        <f>[1]!CDAGet($E$11, $E$17, F$19, $E$18, $D204, $E$12, $F$12, $E$13, $F$13, $E$14, $F$14, $E$15, $F$15, $E$16, $F$16) * $F$9 / $F$8</f>
        <v>#VALUE!</v>
      </c>
    </row>
    <row r="205" spans="3:6" x14ac:dyDescent="0.3">
      <c r="C205" s="12" t="s">
        <v>741</v>
      </c>
      <c r="D205" s="12" t="s">
        <v>741</v>
      </c>
      <c r="E205" t="e">
        <f>[1]!CDADesc($E$11, $E$18, $D205)</f>
        <v>#VALUE!</v>
      </c>
      <c r="F205" t="e">
        <f>[1]!CDAGet($E$11, $E$17, F$19, $E$18, $D205, $E$12, $F$12, $E$13, $F$13, $E$14, $F$14, $E$15, $F$15, $E$16, $F$16) * $F$9 / $F$8</f>
        <v>#VALUE!</v>
      </c>
    </row>
    <row r="206" spans="3:6" x14ac:dyDescent="0.3">
      <c r="C206" s="12" t="s">
        <v>742</v>
      </c>
      <c r="D206" s="12" t="s">
        <v>742</v>
      </c>
      <c r="E206" t="e">
        <f>[1]!CDADesc($E$11, $E$18, $D206)</f>
        <v>#VALUE!</v>
      </c>
      <c r="F206" t="e">
        <f>[1]!CDAGet($E$11, $E$17, F$19, $E$18, $D206, $E$12, $F$12, $E$13, $F$13, $E$14, $F$14, $E$15, $F$15, $E$16, $F$16) * $F$9 / $F$8</f>
        <v>#VALUE!</v>
      </c>
    </row>
    <row r="207" spans="3:6" x14ac:dyDescent="0.3">
      <c r="C207" s="12" t="s">
        <v>743</v>
      </c>
      <c r="D207" s="12" t="s">
        <v>743</v>
      </c>
      <c r="E207" t="e">
        <f>[1]!CDADesc($E$11, $E$18, $D207)</f>
        <v>#VALUE!</v>
      </c>
      <c r="F207" t="e">
        <f>[1]!CDAGet($E$11, $E$17, F$19, $E$18, $D207, $E$12, $F$12, $E$13, $F$13, $E$14, $F$14, $E$15, $F$15, $E$16, $F$16) * $F$9 / $F$8</f>
        <v>#VALUE!</v>
      </c>
    </row>
    <row r="208" spans="3:6" x14ac:dyDescent="0.3">
      <c r="C208" s="12" t="s">
        <v>744</v>
      </c>
      <c r="D208" s="12" t="s">
        <v>744</v>
      </c>
      <c r="E208" t="e">
        <f>[1]!CDADesc($E$11, $E$18, $D208)</f>
        <v>#VALUE!</v>
      </c>
      <c r="F208" t="e">
        <f>[1]!CDAGet($E$11, $E$17, F$19, $E$18, $D208, $E$12, $F$12, $E$13, $F$13, $E$14, $F$14, $E$15, $F$15, $E$16, $F$16) * $F$9 / $F$8</f>
        <v>#VALUE!</v>
      </c>
    </row>
    <row r="209" spans="3:6" x14ac:dyDescent="0.3">
      <c r="C209" s="12" t="s">
        <v>745</v>
      </c>
      <c r="D209" s="12" t="s">
        <v>745</v>
      </c>
      <c r="E209" t="e">
        <f>[1]!CDADesc($E$11, $E$18, $D209)</f>
        <v>#VALUE!</v>
      </c>
      <c r="F209" t="e">
        <f>[1]!CDAGet($E$11, $E$17, F$19, $E$18, $D209, $E$12, $F$12, $E$13, $F$13, $E$14, $F$14, $E$15, $F$15, $E$16, $F$16) * $F$9 / $F$8</f>
        <v>#VALUE!</v>
      </c>
    </row>
    <row r="210" spans="3:6" x14ac:dyDescent="0.3">
      <c r="C210" s="12" t="s">
        <v>746</v>
      </c>
      <c r="D210" s="12" t="s">
        <v>746</v>
      </c>
      <c r="E210" t="e">
        <f>[1]!CDADesc($E$11, $E$18, $D210)</f>
        <v>#VALUE!</v>
      </c>
      <c r="F210" t="e">
        <f>[1]!CDAGet($E$11, $E$17, F$19, $E$18, $D210, $E$12, $F$12, $E$13, $F$13, $E$14, $F$14, $E$15, $F$15, $E$16, $F$16) * $F$9 / $F$8</f>
        <v>#VALUE!</v>
      </c>
    </row>
    <row r="211" spans="3:6" x14ac:dyDescent="0.3">
      <c r="C211" s="12" t="s">
        <v>747</v>
      </c>
      <c r="D211" s="12" t="s">
        <v>747</v>
      </c>
      <c r="E211" t="e">
        <f>[1]!CDADesc($E$11, $E$18, $D211)</f>
        <v>#VALUE!</v>
      </c>
      <c r="F211" t="e">
        <f>[1]!CDAGet($E$11, $E$17, F$19, $E$18, $D211, $E$12, $F$12, $E$13, $F$13, $E$14, $F$14, $E$15, $F$15, $E$16, $F$16) * $F$9 / $F$8</f>
        <v>#VALUE!</v>
      </c>
    </row>
    <row r="212" spans="3:6" x14ac:dyDescent="0.3">
      <c r="C212" s="12" t="s">
        <v>748</v>
      </c>
      <c r="D212" s="12" t="s">
        <v>748</v>
      </c>
      <c r="E212" t="e">
        <f>[1]!CDADesc($E$11, $E$18, $D212)</f>
        <v>#VALUE!</v>
      </c>
      <c r="F212" t="e">
        <f>[1]!CDAGet($E$11, $E$17, F$19, $E$18, $D212, $E$12, $F$12, $E$13, $F$13, $E$14, $F$14, $E$15, $F$15, $E$16, $F$16) * $F$9 / $F$8</f>
        <v>#VALUE!</v>
      </c>
    </row>
    <row r="213" spans="3:6" x14ac:dyDescent="0.3">
      <c r="C213" s="12" t="s">
        <v>749</v>
      </c>
      <c r="D213" s="12" t="s">
        <v>749</v>
      </c>
      <c r="E213" t="e">
        <f>[1]!CDADesc($E$11, $E$18, $D213)</f>
        <v>#VALUE!</v>
      </c>
      <c r="F213" t="e">
        <f>[1]!CDAGet($E$11, $E$17, F$19, $E$18, $D213, $E$12, $F$12, $E$13, $F$13, $E$14, $F$14, $E$15, $F$15, $E$16, $F$16) * $F$9 / $F$8</f>
        <v>#VALUE!</v>
      </c>
    </row>
    <row r="214" spans="3:6" x14ac:dyDescent="0.3">
      <c r="C214" s="12" t="s">
        <v>750</v>
      </c>
      <c r="D214" s="12" t="s">
        <v>750</v>
      </c>
      <c r="E214" t="e">
        <f>[1]!CDADesc($E$11, $E$18, $D214)</f>
        <v>#VALUE!</v>
      </c>
      <c r="F214" t="e">
        <f>[1]!CDAGet($E$11, $E$17, F$19, $E$18, $D214, $E$12, $F$12, $E$13, $F$13, $E$14, $F$14, $E$15, $F$15, $E$16, $F$16) * $F$9 / $F$8</f>
        <v>#VALUE!</v>
      </c>
    </row>
    <row r="215" spans="3:6" x14ac:dyDescent="0.3">
      <c r="C215" s="12" t="s">
        <v>751</v>
      </c>
      <c r="D215" s="12" t="s">
        <v>751</v>
      </c>
      <c r="E215" t="e">
        <f>[1]!CDADesc($E$11, $E$18, $D215)</f>
        <v>#VALUE!</v>
      </c>
      <c r="F215" t="e">
        <f>[1]!CDAGet($E$11, $E$17, F$19, $E$18, $D215, $E$12, $F$12, $E$13, $F$13, $E$14, $F$14, $E$15, $F$15, $E$16, $F$16) * $F$9 / $F$8</f>
        <v>#VALUE!</v>
      </c>
    </row>
    <row r="216" spans="3:6" x14ac:dyDescent="0.3">
      <c r="C216" s="12" t="s">
        <v>752</v>
      </c>
      <c r="D216" s="12" t="s">
        <v>752</v>
      </c>
      <c r="E216" t="e">
        <f>[1]!CDADesc($E$11, $E$18, $D216)</f>
        <v>#VALUE!</v>
      </c>
      <c r="F216" t="e">
        <f>[1]!CDAGet($E$11, $E$17, F$19, $E$18, $D216, $E$12, $F$12, $E$13, $F$13, $E$14, $F$14, $E$15, $F$15, $E$16, $F$16) * $F$9 / $F$8</f>
        <v>#VALUE!</v>
      </c>
    </row>
    <row r="217" spans="3:6" x14ac:dyDescent="0.3">
      <c r="C217" s="12" t="s">
        <v>753</v>
      </c>
      <c r="D217" s="12" t="s">
        <v>753</v>
      </c>
      <c r="E217" t="e">
        <f>[1]!CDADesc($E$11, $E$18, $D217)</f>
        <v>#VALUE!</v>
      </c>
      <c r="F217" t="e">
        <f>[1]!CDAGet($E$11, $E$17, F$19, $E$18, $D217, $E$12, $F$12, $E$13, $F$13, $E$14, $F$14, $E$15, $F$15, $E$16, $F$16) * $F$9 / $F$8</f>
        <v>#VALUE!</v>
      </c>
    </row>
    <row r="218" spans="3:6" x14ac:dyDescent="0.3">
      <c r="C218" s="12" t="s">
        <v>754</v>
      </c>
      <c r="D218" s="12" t="s">
        <v>754</v>
      </c>
      <c r="E218" t="e">
        <f>[1]!CDADesc($E$11, $E$18, $D218)</f>
        <v>#VALUE!</v>
      </c>
      <c r="F218" t="e">
        <f>[1]!CDAGet($E$11, $E$17, F$19, $E$18, $D218, $E$12, $F$12, $E$13, $F$13, $E$14, $F$14, $E$15, $F$15, $E$16, $F$16) * $F$9 / $F$8</f>
        <v>#VALUE!</v>
      </c>
    </row>
    <row r="219" spans="3:6" x14ac:dyDescent="0.3">
      <c r="C219" s="12" t="s">
        <v>755</v>
      </c>
      <c r="D219" s="12" t="s">
        <v>755</v>
      </c>
      <c r="E219" t="e">
        <f>[1]!CDADesc($E$11, $E$18, $D219)</f>
        <v>#VALUE!</v>
      </c>
      <c r="F219" t="e">
        <f>[1]!CDAGet($E$11, $E$17, F$19, $E$18, $D219, $E$12, $F$12, $E$13, $F$13, $E$14, $F$14, $E$15, $F$15, $E$16, $F$16) * $F$9 / $F$8</f>
        <v>#VALUE!</v>
      </c>
    </row>
    <row r="220" spans="3:6" x14ac:dyDescent="0.3">
      <c r="C220" s="12" t="s">
        <v>756</v>
      </c>
      <c r="D220" s="12" t="s">
        <v>756</v>
      </c>
      <c r="E220" t="e">
        <f>[1]!CDADesc($E$11, $E$18, $D220)</f>
        <v>#VALUE!</v>
      </c>
      <c r="F220" t="e">
        <f>[1]!CDAGet($E$11, $E$17, F$19, $E$18, $D220, $E$12, $F$12, $E$13, $F$13, $E$14, $F$14, $E$15, $F$15, $E$16, $F$16) * $F$9 / $F$8</f>
        <v>#VALUE!</v>
      </c>
    </row>
    <row r="221" spans="3:6" x14ac:dyDescent="0.3">
      <c r="C221" s="12" t="s">
        <v>757</v>
      </c>
      <c r="D221" s="12" t="s">
        <v>757</v>
      </c>
      <c r="E221" t="e">
        <f>[1]!CDADesc($E$11, $E$18, $D221)</f>
        <v>#VALUE!</v>
      </c>
      <c r="F221" t="e">
        <f>[1]!CDAGet($E$11, $E$17, F$19, $E$18, $D221, $E$12, $F$12, $E$13, $F$13, $E$14, $F$14, $E$15, $F$15, $E$16, $F$16) * $F$9 / $F$8</f>
        <v>#VALUE!</v>
      </c>
    </row>
    <row r="222" spans="3:6" x14ac:dyDescent="0.3">
      <c r="C222" s="12" t="s">
        <v>758</v>
      </c>
      <c r="D222" s="12" t="s">
        <v>758</v>
      </c>
      <c r="E222" t="e">
        <f>[1]!CDADesc($E$11, $E$18, $D222)</f>
        <v>#VALUE!</v>
      </c>
      <c r="F222" t="e">
        <f>[1]!CDAGet($E$11, $E$17, F$19, $E$18, $D222, $E$12, $F$12, $E$13, $F$13, $E$14, $F$14, $E$15, $F$15, $E$16, $F$16) * $F$9 / $F$8</f>
        <v>#VALUE!</v>
      </c>
    </row>
    <row r="223" spans="3:6" x14ac:dyDescent="0.3">
      <c r="C223" s="12" t="s">
        <v>759</v>
      </c>
      <c r="D223" s="12" t="s">
        <v>759</v>
      </c>
      <c r="E223" t="e">
        <f>[1]!CDADesc($E$11, $E$18, $D223)</f>
        <v>#VALUE!</v>
      </c>
      <c r="F223" t="e">
        <f>[1]!CDAGet($E$11, $E$17, F$19, $E$18, $D223, $E$12, $F$12, $E$13, $F$13, $E$14, $F$14, $E$15, $F$15, $E$16, $F$16) * $F$9 / $F$8</f>
        <v>#VALUE!</v>
      </c>
    </row>
    <row r="224" spans="3:6" x14ac:dyDescent="0.3">
      <c r="C224" s="12" t="s">
        <v>760</v>
      </c>
      <c r="D224" s="12" t="s">
        <v>760</v>
      </c>
      <c r="E224" t="e">
        <f>[1]!CDADesc($E$11, $E$18, $D224)</f>
        <v>#VALUE!</v>
      </c>
      <c r="F224" t="e">
        <f>[1]!CDAGet($E$11, $E$17, F$19, $E$18, $D224, $E$12, $F$12, $E$13, $F$13, $E$14, $F$14, $E$15, $F$15, $E$16, $F$16) * $F$9 / $F$8</f>
        <v>#VALUE!</v>
      </c>
    </row>
    <row r="225" spans="3:6" x14ac:dyDescent="0.3">
      <c r="C225" s="12" t="s">
        <v>761</v>
      </c>
      <c r="D225" s="12" t="s">
        <v>761</v>
      </c>
      <c r="E225" t="e">
        <f>[1]!CDADesc($E$11, $E$18, $D225)</f>
        <v>#VALUE!</v>
      </c>
      <c r="F225" t="e">
        <f>[1]!CDAGet($E$11, $E$17, F$19, $E$18, $D225, $E$12, $F$12, $E$13, $F$13, $E$14, $F$14, $E$15, $F$15, $E$16, $F$16) * $F$9 / $F$8</f>
        <v>#VALUE!</v>
      </c>
    </row>
    <row r="226" spans="3:6" x14ac:dyDescent="0.3">
      <c r="C226" s="12" t="s">
        <v>762</v>
      </c>
      <c r="D226" s="12" t="s">
        <v>762</v>
      </c>
      <c r="E226" t="e">
        <f>[1]!CDADesc($E$11, $E$18, $D226)</f>
        <v>#VALUE!</v>
      </c>
      <c r="F226" t="e">
        <f>[1]!CDAGet($E$11, $E$17, F$19, $E$18, $D226, $E$12, $F$12, $E$13, $F$13, $E$14, $F$14, $E$15, $F$15, $E$16, $F$16) * $F$9 / $F$8</f>
        <v>#VALUE!</v>
      </c>
    </row>
    <row r="227" spans="3:6" x14ac:dyDescent="0.3">
      <c r="C227" s="12" t="s">
        <v>763</v>
      </c>
      <c r="D227" s="12" t="s">
        <v>763</v>
      </c>
      <c r="E227" t="e">
        <f>[1]!CDADesc($E$11, $E$18, $D227)</f>
        <v>#VALUE!</v>
      </c>
      <c r="F227" t="e">
        <f>[1]!CDAGet($E$11, $E$17, F$19, $E$18, $D227, $E$12, $F$12, $E$13, $F$13, $E$14, $F$14, $E$15, $F$15, $E$16, $F$16) * $F$9 / $F$8</f>
        <v>#VALUE!</v>
      </c>
    </row>
    <row r="228" spans="3:6" x14ac:dyDescent="0.3">
      <c r="C228" s="12" t="s">
        <v>764</v>
      </c>
      <c r="D228" s="12" t="s">
        <v>764</v>
      </c>
      <c r="E228" t="e">
        <f>[1]!CDADesc($E$11, $E$18, $D228)</f>
        <v>#VALUE!</v>
      </c>
      <c r="F228" t="e">
        <f>[1]!CDAGet($E$11, $E$17, F$19, $E$18, $D228, $E$12, $F$12, $E$13, $F$13, $E$14, $F$14, $E$15, $F$15, $E$16, $F$16) * $F$9 / $F$8</f>
        <v>#VALUE!</v>
      </c>
    </row>
    <row r="229" spans="3:6" x14ac:dyDescent="0.3">
      <c r="C229" s="12" t="s">
        <v>765</v>
      </c>
      <c r="D229" s="12" t="s">
        <v>765</v>
      </c>
      <c r="E229" t="e">
        <f>[1]!CDADesc($E$11, $E$18, $D229)</f>
        <v>#VALUE!</v>
      </c>
      <c r="F229" t="e">
        <f>[1]!CDAGet($E$11, $E$17, F$19, $E$18, $D229, $E$12, $F$12, $E$13, $F$13, $E$14, $F$14, $E$15, $F$15, $E$16, $F$16) * $F$9 / $F$8</f>
        <v>#VALUE!</v>
      </c>
    </row>
    <row r="230" spans="3:6" x14ac:dyDescent="0.3">
      <c r="C230" s="12" t="s">
        <v>766</v>
      </c>
      <c r="D230" s="12" t="s">
        <v>766</v>
      </c>
      <c r="E230" t="e">
        <f>[1]!CDADesc($E$11, $E$18, $D230)</f>
        <v>#VALUE!</v>
      </c>
      <c r="F230" t="e">
        <f>[1]!CDAGet($E$11, $E$17, F$19, $E$18, $D230, $E$12, $F$12, $E$13, $F$13, $E$14, $F$14, $E$15, $F$15, $E$16, $F$16) * $F$9 / $F$8</f>
        <v>#VALUE!</v>
      </c>
    </row>
    <row r="231" spans="3:6" x14ac:dyDescent="0.3">
      <c r="C231" s="12" t="s">
        <v>767</v>
      </c>
      <c r="D231" s="12" t="s">
        <v>767</v>
      </c>
      <c r="E231" t="e">
        <f>[1]!CDADesc($E$11, $E$18, $D231)</f>
        <v>#VALUE!</v>
      </c>
      <c r="F231" t="e">
        <f>[1]!CDAGet($E$11, $E$17, F$19, $E$18, $D231, $E$12, $F$12, $E$13, $F$13, $E$14, $F$14, $E$15, $F$15, $E$16, $F$16) * $F$9 / $F$8</f>
        <v>#VALUE!</v>
      </c>
    </row>
    <row r="232" spans="3:6" x14ac:dyDescent="0.3">
      <c r="C232" s="12" t="s">
        <v>768</v>
      </c>
      <c r="D232" s="12" t="s">
        <v>768</v>
      </c>
      <c r="E232" t="e">
        <f>[1]!CDADesc($E$11, $E$18, $D232)</f>
        <v>#VALUE!</v>
      </c>
      <c r="F232" t="e">
        <f>[1]!CDAGet($E$11, $E$17, F$19, $E$18, $D232, $E$12, $F$12, $E$13, $F$13, $E$14, $F$14, $E$15, $F$15, $E$16, $F$16) * $F$9 / $F$8</f>
        <v>#VALUE!</v>
      </c>
    </row>
    <row r="233" spans="3:6" x14ac:dyDescent="0.3">
      <c r="C233" s="12" t="s">
        <v>769</v>
      </c>
      <c r="D233" s="12" t="s">
        <v>769</v>
      </c>
      <c r="E233" t="e">
        <f>[1]!CDADesc($E$11, $E$18, $D233)</f>
        <v>#VALUE!</v>
      </c>
      <c r="F233" t="e">
        <f>[1]!CDAGet($E$11, $E$17, F$19, $E$18, $D233, $E$12, $F$12, $E$13, $F$13, $E$14, $F$14, $E$15, $F$15, $E$16, $F$16) * $F$9 / $F$8</f>
        <v>#VALUE!</v>
      </c>
    </row>
    <row r="234" spans="3:6" x14ac:dyDescent="0.3">
      <c r="C234" s="12" t="s">
        <v>770</v>
      </c>
      <c r="D234" s="12" t="s">
        <v>770</v>
      </c>
      <c r="E234" t="e">
        <f>[1]!CDADesc($E$11, $E$18, $D234)</f>
        <v>#VALUE!</v>
      </c>
      <c r="F234" t="e">
        <f>[1]!CDAGet($E$11, $E$17, F$19, $E$18, $D234, $E$12, $F$12, $E$13, $F$13, $E$14, $F$14, $E$15, $F$15, $E$16, $F$16) * $F$9 / $F$8</f>
        <v>#VALUE!</v>
      </c>
    </row>
    <row r="235" spans="3:6" x14ac:dyDescent="0.3">
      <c r="C235" s="12" t="s">
        <v>771</v>
      </c>
      <c r="D235" s="12" t="s">
        <v>771</v>
      </c>
      <c r="E235" t="e">
        <f>[1]!CDADesc($E$11, $E$18, $D235)</f>
        <v>#VALUE!</v>
      </c>
      <c r="F235" t="e">
        <f>[1]!CDAGet($E$11, $E$17, F$19, $E$18, $D235, $E$12, $F$12, $E$13, $F$13, $E$14, $F$14, $E$15, $F$15, $E$16, $F$16) * $F$9 / $F$8</f>
        <v>#VALUE!</v>
      </c>
    </row>
    <row r="236" spans="3:6" x14ac:dyDescent="0.3">
      <c r="C236" s="12" t="s">
        <v>772</v>
      </c>
      <c r="D236" s="12" t="s">
        <v>772</v>
      </c>
      <c r="E236" t="e">
        <f>[1]!CDADesc($E$11, $E$18, $D236)</f>
        <v>#VALUE!</v>
      </c>
      <c r="F236" t="e">
        <f>[1]!CDAGet($E$11, $E$17, F$19, $E$18, $D236, $E$12, $F$12, $E$13, $F$13, $E$14, $F$14, $E$15, $F$15, $E$16, $F$16) * $F$9 / $F$8</f>
        <v>#VALUE!</v>
      </c>
    </row>
    <row r="237" spans="3:6" x14ac:dyDescent="0.3">
      <c r="C237" s="12" t="s">
        <v>773</v>
      </c>
      <c r="D237" s="12" t="s">
        <v>773</v>
      </c>
      <c r="E237" t="e">
        <f>[1]!CDADesc($E$11, $E$18, $D237)</f>
        <v>#VALUE!</v>
      </c>
      <c r="F237" t="e">
        <f>[1]!CDAGet($E$11, $E$17, F$19, $E$18, $D237, $E$12, $F$12, $E$13, $F$13, $E$14, $F$14, $E$15, $F$15, $E$16, $F$16) * $F$9 / $F$8</f>
        <v>#VALUE!</v>
      </c>
    </row>
    <row r="238" spans="3:6" x14ac:dyDescent="0.3">
      <c r="C238" s="12" t="s">
        <v>774</v>
      </c>
      <c r="D238" s="12" t="s">
        <v>774</v>
      </c>
      <c r="E238" t="e">
        <f>[1]!CDADesc($E$11, $E$18, $D238)</f>
        <v>#VALUE!</v>
      </c>
      <c r="F238" t="e">
        <f>[1]!CDAGet($E$11, $E$17, F$19, $E$18, $D238, $E$12, $F$12, $E$13, $F$13, $E$14, $F$14, $E$15, $F$15, $E$16, $F$16) * $F$9 / $F$8</f>
        <v>#VALUE!</v>
      </c>
    </row>
    <row r="239" spans="3:6" x14ac:dyDescent="0.3">
      <c r="C239" s="12" t="s">
        <v>775</v>
      </c>
      <c r="D239" s="12" t="s">
        <v>775</v>
      </c>
      <c r="E239" t="e">
        <f>[1]!CDADesc($E$11, $E$18, $D239)</f>
        <v>#VALUE!</v>
      </c>
      <c r="F239" t="e">
        <f>[1]!CDAGet($E$11, $E$17, F$19, $E$18, $D239, $E$12, $F$12, $E$13, $F$13, $E$14, $F$14, $E$15, $F$15, $E$16, $F$16) * $F$9 / $F$8</f>
        <v>#VALUE!</v>
      </c>
    </row>
    <row r="240" spans="3:6" x14ac:dyDescent="0.3">
      <c r="C240" s="12" t="s">
        <v>776</v>
      </c>
      <c r="D240" s="12" t="s">
        <v>776</v>
      </c>
      <c r="E240" t="e">
        <f>[1]!CDADesc($E$11, $E$18, $D240)</f>
        <v>#VALUE!</v>
      </c>
      <c r="F240" t="e">
        <f>[1]!CDAGet($E$11, $E$17, F$19, $E$18, $D240, $E$12, $F$12, $E$13, $F$13, $E$14, $F$14, $E$15, $F$15, $E$16, $F$16) * $F$9 / $F$8</f>
        <v>#VALUE!</v>
      </c>
    </row>
    <row r="241" spans="3:6" x14ac:dyDescent="0.3">
      <c r="C241" s="12" t="s">
        <v>777</v>
      </c>
      <c r="D241" s="12" t="s">
        <v>777</v>
      </c>
      <c r="E241" t="e">
        <f>[1]!CDADesc($E$11, $E$18, $D241)</f>
        <v>#VALUE!</v>
      </c>
      <c r="F241" t="e">
        <f>[1]!CDAGet($E$11, $E$17, F$19, $E$18, $D241, $E$12, $F$12, $E$13, $F$13, $E$14, $F$14, $E$15, $F$15, $E$16, $F$16) * $F$9 / $F$8</f>
        <v>#VALUE!</v>
      </c>
    </row>
    <row r="242" spans="3:6" x14ac:dyDescent="0.3">
      <c r="C242" s="12" t="s">
        <v>778</v>
      </c>
      <c r="D242" s="12" t="s">
        <v>778</v>
      </c>
      <c r="E242" t="e">
        <f>[1]!CDADesc($E$11, $E$18, $D242)</f>
        <v>#VALUE!</v>
      </c>
      <c r="F242" t="e">
        <f>[1]!CDAGet($E$11, $E$17, F$19, $E$18, $D242, $E$12, $F$12, $E$13, $F$13, $E$14, $F$14, $E$15, $F$15, $E$16, $F$16) * $F$9 / $F$8</f>
        <v>#VALUE!</v>
      </c>
    </row>
    <row r="243" spans="3:6" x14ac:dyDescent="0.3">
      <c r="C243" s="12" t="s">
        <v>779</v>
      </c>
      <c r="D243" s="12" t="s">
        <v>779</v>
      </c>
      <c r="E243" t="e">
        <f>[1]!CDADesc($E$11, $E$18, $D243)</f>
        <v>#VALUE!</v>
      </c>
      <c r="F243" t="e">
        <f>[1]!CDAGet($E$11, $E$17, F$19, $E$18, $D243, $E$12, $F$12, $E$13, $F$13, $E$14, $F$14, $E$15, $F$15, $E$16, $F$16) * $F$9 / $F$8</f>
        <v>#VALUE!</v>
      </c>
    </row>
    <row r="244" spans="3:6" x14ac:dyDescent="0.3">
      <c r="C244" s="12" t="s">
        <v>780</v>
      </c>
      <c r="D244" s="12" t="s">
        <v>780</v>
      </c>
      <c r="E244" t="e">
        <f>[1]!CDADesc($E$11, $E$18, $D244)</f>
        <v>#VALUE!</v>
      </c>
      <c r="F244" t="e">
        <f>[1]!CDAGet($E$11, $E$17, F$19, $E$18, $D244, $E$12, $F$12, $E$13, $F$13, $E$14, $F$14, $E$15, $F$15, $E$16, $F$16) * $F$9 / $F$8</f>
        <v>#VALUE!</v>
      </c>
    </row>
    <row r="245" spans="3:6" x14ac:dyDescent="0.3">
      <c r="C245" s="12" t="s">
        <v>781</v>
      </c>
      <c r="D245" s="12" t="s">
        <v>781</v>
      </c>
      <c r="E245" t="e">
        <f>[1]!CDADesc($E$11, $E$18, $D245)</f>
        <v>#VALUE!</v>
      </c>
      <c r="F245" t="e">
        <f>[1]!CDAGet($E$11, $E$17, F$19, $E$18, $D245, $E$12, $F$12, $E$13, $F$13, $E$14, $F$14, $E$15, $F$15, $E$16, $F$16) * $F$9 / $F$8</f>
        <v>#VALUE!</v>
      </c>
    </row>
    <row r="246" spans="3:6" x14ac:dyDescent="0.3">
      <c r="C246" s="12" t="s">
        <v>782</v>
      </c>
      <c r="D246" s="12" t="s">
        <v>782</v>
      </c>
      <c r="E246" t="e">
        <f>[1]!CDADesc($E$11, $E$18, $D246)</f>
        <v>#VALUE!</v>
      </c>
      <c r="F246" t="e">
        <f>[1]!CDAGet($E$11, $E$17, F$19, $E$18, $D246, $E$12, $F$12, $E$13, $F$13, $E$14, $F$14, $E$15, $F$15, $E$16, $F$16) * $F$9 / $F$8</f>
        <v>#VALUE!</v>
      </c>
    </row>
    <row r="247" spans="3:6" x14ac:dyDescent="0.3">
      <c r="C247" s="12" t="s">
        <v>783</v>
      </c>
      <c r="D247" s="12" t="s">
        <v>783</v>
      </c>
      <c r="E247" t="e">
        <f>[1]!CDADesc($E$11, $E$18, $D247)</f>
        <v>#VALUE!</v>
      </c>
      <c r="F247" t="e">
        <f>[1]!CDAGet($E$11, $E$17, F$19, $E$18, $D247, $E$12, $F$12, $E$13, $F$13, $E$14, $F$14, $E$15, $F$15, $E$16, $F$16) * $F$9 / $F$8</f>
        <v>#VALUE!</v>
      </c>
    </row>
    <row r="248" spans="3:6" x14ac:dyDescent="0.3">
      <c r="C248" s="12" t="s">
        <v>784</v>
      </c>
      <c r="D248" s="12" t="s">
        <v>784</v>
      </c>
      <c r="E248" t="e">
        <f>[1]!CDADesc($E$11, $E$18, $D248)</f>
        <v>#VALUE!</v>
      </c>
      <c r="F248" t="e">
        <f>[1]!CDAGet($E$11, $E$17, F$19, $E$18, $D248, $E$12, $F$12, $E$13, $F$13, $E$14, $F$14, $E$15, $F$15, $E$16, $F$16) * $F$9 / $F$8</f>
        <v>#VALUE!</v>
      </c>
    </row>
    <row r="249" spans="3:6" x14ac:dyDescent="0.3">
      <c r="C249" s="12" t="s">
        <v>785</v>
      </c>
      <c r="D249" s="12" t="s">
        <v>785</v>
      </c>
      <c r="E249" t="e">
        <f>[1]!CDADesc($E$11, $E$18, $D249)</f>
        <v>#VALUE!</v>
      </c>
      <c r="F249" t="e">
        <f>[1]!CDAGet($E$11, $E$17, F$19, $E$18, $D249, $E$12, $F$12, $E$13, $F$13, $E$14, $F$14, $E$15, $F$15, $E$16, $F$16) * $F$9 / $F$8</f>
        <v>#VALUE!</v>
      </c>
    </row>
    <row r="250" spans="3:6" x14ac:dyDescent="0.3">
      <c r="C250" s="12" t="s">
        <v>786</v>
      </c>
      <c r="D250" s="12" t="s">
        <v>786</v>
      </c>
      <c r="E250" t="e">
        <f>[1]!CDADesc($E$11, $E$18, $D250)</f>
        <v>#VALUE!</v>
      </c>
      <c r="F250" t="e">
        <f>[1]!CDAGet($E$11, $E$17, F$19, $E$18, $D250, $E$12, $F$12, $E$13, $F$13, $E$14, $F$14, $E$15, $F$15, $E$16, $F$16) * $F$9 / $F$8</f>
        <v>#VALUE!</v>
      </c>
    </row>
    <row r="251" spans="3:6" x14ac:dyDescent="0.3">
      <c r="C251" s="12" t="s">
        <v>787</v>
      </c>
      <c r="D251" s="12" t="s">
        <v>787</v>
      </c>
      <c r="E251" t="e">
        <f>[1]!CDADesc($E$11, $E$18, $D251)</f>
        <v>#VALUE!</v>
      </c>
      <c r="F251" t="e">
        <f>[1]!CDAGet($E$11, $E$17, F$19, $E$18, $D251, $E$12, $F$12, $E$13, $F$13, $E$14, $F$14, $E$15, $F$15, $E$16, $F$16) * $F$9 / $F$8</f>
        <v>#VALUE!</v>
      </c>
    </row>
    <row r="252" spans="3:6" x14ac:dyDescent="0.3">
      <c r="C252" s="12" t="s">
        <v>788</v>
      </c>
      <c r="D252" s="12" t="s">
        <v>788</v>
      </c>
      <c r="E252" t="e">
        <f>[1]!CDADesc($E$11, $E$18, $D252)</f>
        <v>#VALUE!</v>
      </c>
      <c r="F252" t="e">
        <f>[1]!CDAGet($E$11, $E$17, F$19, $E$18, $D252, $E$12, $F$12, $E$13, $F$13, $E$14, $F$14, $E$15, $F$15, $E$16, $F$16) * $F$9 / $F$8</f>
        <v>#VALUE!</v>
      </c>
    </row>
    <row r="253" spans="3:6" x14ac:dyDescent="0.3">
      <c r="C253" s="144" t="s">
        <v>1355</v>
      </c>
      <c r="D253" s="12" t="s">
        <v>789</v>
      </c>
      <c r="E253" t="e">
        <f>[1]!CDADesc($E$11, $E$18, $D253)</f>
        <v>#VALUE!</v>
      </c>
      <c r="F253" t="e">
        <f>[1]!CDAGet($E$11, $E$17, F$19, $E$18, $D253, $E$12, $F$12, $E$13, $F$13, $E$14, $F$14, $E$15, $F$15, $E$16, $F$16) * $F$9 / $F$8</f>
        <v>#VALUE!</v>
      </c>
    </row>
    <row r="254" spans="3:6" x14ac:dyDescent="0.3">
      <c r="C254" s="12" t="s">
        <v>790</v>
      </c>
      <c r="D254" s="12" t="s">
        <v>790</v>
      </c>
      <c r="E254" t="e">
        <f>[1]!CDADesc($E$11, $E$18, $D254)</f>
        <v>#VALUE!</v>
      </c>
      <c r="F254" t="e">
        <f>[1]!CDAGet($E$11, $E$17, F$19, $E$18, $D254, $E$12, $F$12, $E$13, $F$13, $E$14, $F$14, $E$15, $F$15, $E$16, $F$16) * $F$9 / $F$8</f>
        <v>#VALUE!</v>
      </c>
    </row>
    <row r="255" spans="3:6" x14ac:dyDescent="0.3">
      <c r="C255" s="144" t="s">
        <v>1356</v>
      </c>
      <c r="D255" s="12" t="s">
        <v>791</v>
      </c>
      <c r="E255" t="e">
        <f>[1]!CDADesc($E$11, $E$18, $D255)</f>
        <v>#VALUE!</v>
      </c>
      <c r="F255" t="e">
        <f>[1]!CDAGet($E$11, $E$17, F$19, $E$18, $D255, $E$12, $F$12, $E$13, $F$13, $E$14, $F$14, $E$15, $F$15, $E$16, $F$16) * $F$9 / $F$8</f>
        <v>#VALUE!</v>
      </c>
    </row>
    <row r="256" spans="3:6" x14ac:dyDescent="0.3">
      <c r="C256" s="144" t="s">
        <v>1357</v>
      </c>
      <c r="D256" s="12" t="s">
        <v>792</v>
      </c>
      <c r="E256" t="e">
        <f>[1]!CDADesc($E$11, $E$18, $D256)</f>
        <v>#VALUE!</v>
      </c>
      <c r="F256" t="e">
        <f>[1]!CDAGet($E$11, $E$17, F$19, $E$18, $D256, $E$12, $F$12, $E$13, $F$13, $E$14, $F$14, $E$15, $F$15, $E$16, $F$16) * $F$9 / $F$8</f>
        <v>#VALUE!</v>
      </c>
    </row>
    <row r="257" spans="3:6" x14ac:dyDescent="0.3">
      <c r="C257" s="144" t="s">
        <v>1358</v>
      </c>
      <c r="D257" s="12" t="s">
        <v>793</v>
      </c>
      <c r="E257" t="e">
        <f>[1]!CDADesc($E$11, $E$18, $D257)</f>
        <v>#VALUE!</v>
      </c>
      <c r="F257" t="e">
        <f>[1]!CDAGet($E$11, $E$17, F$19, $E$18, $D257, $E$12, $F$12, $E$13, $F$13, $E$14, $F$14, $E$15, $F$15, $E$16, $F$16) * $F$9 / $F$8</f>
        <v>#VALUE!</v>
      </c>
    </row>
    <row r="258" spans="3:6" x14ac:dyDescent="0.3">
      <c r="C258" s="144" t="s">
        <v>1359</v>
      </c>
      <c r="D258" s="12" t="s">
        <v>794</v>
      </c>
      <c r="E258" t="e">
        <f>[1]!CDADesc($E$11, $E$18, $D258)</f>
        <v>#VALUE!</v>
      </c>
      <c r="F258" t="e">
        <f>[1]!CDAGet($E$11, $E$17, F$19, $E$18, $D258, $E$12, $F$12, $E$13, $F$13, $E$14, $F$14, $E$15, $F$15, $E$16, $F$16) * $F$9 / $F$8</f>
        <v>#VALUE!</v>
      </c>
    </row>
    <row r="259" spans="3:6" x14ac:dyDescent="0.3">
      <c r="C259" s="144" t="s">
        <v>1360</v>
      </c>
      <c r="D259" s="12" t="s">
        <v>795</v>
      </c>
      <c r="E259" t="e">
        <f>[1]!CDADesc($E$11, $E$18, $D259)</f>
        <v>#VALUE!</v>
      </c>
      <c r="F259" t="e">
        <f>[1]!CDAGet($E$11, $E$17, F$19, $E$18, $D259, $E$12, $F$12, $E$13, $F$13, $E$14, $F$14, $E$15, $F$15, $E$16, $F$16) * $F$9 / $F$8</f>
        <v>#VALUE!</v>
      </c>
    </row>
    <row r="260" spans="3:6" x14ac:dyDescent="0.3">
      <c r="C260" s="12" t="s">
        <v>796</v>
      </c>
      <c r="D260" s="12" t="s">
        <v>796</v>
      </c>
      <c r="E260" t="e">
        <f>[1]!CDADesc($E$11, $E$18, $D260)</f>
        <v>#VALUE!</v>
      </c>
      <c r="F260" t="e">
        <f>[1]!CDAGet($E$11, $E$17, F$19, $E$18, $D260, $E$12, $F$12, $E$13, $F$13, $E$14, $F$14, $E$15, $F$15, $E$16, $F$16) * $F$9 / $F$8</f>
        <v>#VALUE!</v>
      </c>
    </row>
    <row r="261" spans="3:6" x14ac:dyDescent="0.3">
      <c r="C261" s="12" t="s">
        <v>797</v>
      </c>
      <c r="D261" s="12" t="s">
        <v>797</v>
      </c>
      <c r="E261" t="e">
        <f>[1]!CDADesc($E$11, $E$18, $D261)</f>
        <v>#VALUE!</v>
      </c>
      <c r="F261" t="e">
        <f>[1]!CDAGet($E$11, $E$17, F$19, $E$18, $D261, $E$12, $F$12, $E$13, $F$13, $E$14, $F$14, $E$15, $F$15, $E$16, $F$16) * $F$9 / $F$8</f>
        <v>#VALUE!</v>
      </c>
    </row>
    <row r="262" spans="3:6" x14ac:dyDescent="0.3">
      <c r="C262" s="144" t="s">
        <v>1361</v>
      </c>
      <c r="D262" s="12" t="s">
        <v>798</v>
      </c>
      <c r="E262" t="e">
        <f>[1]!CDADesc($E$11, $E$18, $D262)</f>
        <v>#VALUE!</v>
      </c>
      <c r="F262" t="e">
        <f>[1]!CDAGet($E$11, $E$17, F$19, $E$18, $D262, $E$12, $F$12, $E$13, $F$13, $E$14, $F$14, $E$15, $F$15, $E$16, $F$16) * $F$9 / $F$8</f>
        <v>#VALUE!</v>
      </c>
    </row>
    <row r="263" spans="3:6" x14ac:dyDescent="0.3">
      <c r="C263" s="144" t="s">
        <v>1362</v>
      </c>
      <c r="D263" s="12" t="s">
        <v>799</v>
      </c>
      <c r="E263" t="e">
        <f>[1]!CDADesc($E$11, $E$18, $D263)</f>
        <v>#VALUE!</v>
      </c>
      <c r="F263" t="e">
        <f>[1]!CDAGet($E$11, $E$17, F$19, $E$18, $D263, $E$12, $F$12, $E$13, $F$13, $E$14, $F$14, $E$15, $F$15, $E$16, $F$16) * $F$9 / $F$8</f>
        <v>#VALUE!</v>
      </c>
    </row>
    <row r="264" spans="3:6" x14ac:dyDescent="0.3">
      <c r="C264" s="144" t="s">
        <v>1363</v>
      </c>
      <c r="D264" s="12" t="s">
        <v>800</v>
      </c>
      <c r="E264" t="e">
        <f>[1]!CDADesc($E$11, $E$18, $D264)</f>
        <v>#VALUE!</v>
      </c>
      <c r="F264" t="e">
        <f>[1]!CDAGet($E$11, $E$17, F$19, $E$18, $D264, $E$12, $F$12, $E$13, $F$13, $E$14, $F$14, $E$15, $F$15, $E$16, $F$16) * $F$9 / $F$8</f>
        <v>#VALUE!</v>
      </c>
    </row>
    <row r="265" spans="3:6" x14ac:dyDescent="0.3">
      <c r="C265" s="144" t="s">
        <v>1364</v>
      </c>
      <c r="D265" s="12" t="s">
        <v>801</v>
      </c>
      <c r="E265" t="e">
        <f>[1]!CDADesc($E$11, $E$18, $D265)</f>
        <v>#VALUE!</v>
      </c>
      <c r="F265" t="e">
        <f>[1]!CDAGet($E$11, $E$17, F$19, $E$18, $D265, $E$12, $F$12, $E$13, $F$13, $E$14, $F$14, $E$15, $F$15, $E$16, $F$16) * $F$9 / $F$8</f>
        <v>#VALUE!</v>
      </c>
    </row>
    <row r="266" spans="3:6" x14ac:dyDescent="0.3">
      <c r="C266" s="144" t="s">
        <v>1365</v>
      </c>
      <c r="D266" s="12" t="s">
        <v>802</v>
      </c>
      <c r="E266" t="e">
        <f>[1]!CDADesc($E$11, $E$18, $D266)</f>
        <v>#VALUE!</v>
      </c>
      <c r="F266" t="e">
        <f>[1]!CDAGet($E$11, $E$17, F$19, $E$18, $D266, $E$12, $F$12, $E$13, $F$13, $E$14, $F$14, $E$15, $F$15, $E$16, $F$16) * $F$9 / $F$8</f>
        <v>#VALUE!</v>
      </c>
    </row>
    <row r="267" spans="3:6" x14ac:dyDescent="0.3">
      <c r="C267" s="12" t="s">
        <v>803</v>
      </c>
      <c r="D267" s="12" t="s">
        <v>803</v>
      </c>
      <c r="E267" t="e">
        <f>[1]!CDADesc($E$11, $E$18, $D267)</f>
        <v>#VALUE!</v>
      </c>
      <c r="F267" t="e">
        <f>[1]!CDAGet($E$11, $E$17, F$19, $E$18, $D267, $E$12, $F$12, $E$13, $F$13, $E$14, $F$14, $E$15, $F$15, $E$16, $F$16) * $F$9 / $F$8</f>
        <v>#VALUE!</v>
      </c>
    </row>
    <row r="268" spans="3:6" x14ac:dyDescent="0.3">
      <c r="C268" s="12" t="s">
        <v>804</v>
      </c>
      <c r="D268" s="12" t="s">
        <v>804</v>
      </c>
      <c r="E268" t="e">
        <f>[1]!CDADesc($E$11, $E$18, $D268)</f>
        <v>#VALUE!</v>
      </c>
      <c r="F268" t="e">
        <f>[1]!CDAGet($E$11, $E$17, F$19, $E$18, $D268, $E$12, $F$12, $E$13, $F$13, $E$14, $F$14, $E$15, $F$15, $E$16, $F$16) * $F$9 / $F$8</f>
        <v>#VALUE!</v>
      </c>
    </row>
    <row r="269" spans="3:6" x14ac:dyDescent="0.3">
      <c r="C269" s="12" t="s">
        <v>805</v>
      </c>
      <c r="D269" s="12" t="s">
        <v>805</v>
      </c>
      <c r="E269" t="e">
        <f>[1]!CDADesc($E$11, $E$18, $D269)</f>
        <v>#VALUE!</v>
      </c>
      <c r="F269" t="e">
        <f>[1]!CDAGet($E$11, $E$17, F$19, $E$18, $D269, $E$12, $F$12, $E$13, $F$13, $E$14, $F$14, $E$15, $F$15, $E$16, $F$16) * $F$9 / $F$8</f>
        <v>#VALUE!</v>
      </c>
    </row>
    <row r="270" spans="3:6" x14ac:dyDescent="0.3">
      <c r="C270" s="12" t="s">
        <v>806</v>
      </c>
      <c r="D270" s="12" t="s">
        <v>806</v>
      </c>
      <c r="E270" t="e">
        <f>[1]!CDADesc($E$11, $E$18, $D270)</f>
        <v>#VALUE!</v>
      </c>
      <c r="F270" t="e">
        <f>[1]!CDAGet($E$11, $E$17, F$19, $E$18, $D270, $E$12, $F$12, $E$13, $F$13, $E$14, $F$14, $E$15, $F$15, $E$16, $F$16) * $F$9 / $F$8</f>
        <v>#VALUE!</v>
      </c>
    </row>
    <row r="271" spans="3:6" x14ac:dyDescent="0.3">
      <c r="C271" s="12" t="s">
        <v>807</v>
      </c>
      <c r="D271" s="12" t="s">
        <v>807</v>
      </c>
      <c r="E271" t="e">
        <f>[1]!CDADesc($E$11, $E$18, $D271)</f>
        <v>#VALUE!</v>
      </c>
      <c r="F271" t="e">
        <f>[1]!CDAGet($E$11, $E$17, F$19, $E$18, $D271, $E$12, $F$12, $E$13, $F$13, $E$14, $F$14, $E$15, $F$15, $E$16, $F$16) * $F$9 / $F$8</f>
        <v>#VALUE!</v>
      </c>
    </row>
    <row r="272" spans="3:6" x14ac:dyDescent="0.3">
      <c r="C272" s="12" t="s">
        <v>808</v>
      </c>
      <c r="D272" s="12" t="s">
        <v>808</v>
      </c>
      <c r="E272" t="e">
        <f>[1]!CDADesc($E$11, $E$18, $D272)</f>
        <v>#VALUE!</v>
      </c>
      <c r="F272" t="e">
        <f>[1]!CDAGet($E$11, $E$17, F$19, $E$18, $D272, $E$12, $F$12, $E$13, $F$13, $E$14, $F$14, $E$15, $F$15, $E$16, $F$16) * $F$9 / $F$8</f>
        <v>#VALUE!</v>
      </c>
    </row>
    <row r="273" spans="3:6" x14ac:dyDescent="0.3">
      <c r="C273" s="12" t="s">
        <v>809</v>
      </c>
      <c r="D273" s="12" t="s">
        <v>809</v>
      </c>
      <c r="E273" t="e">
        <f>[1]!CDADesc($E$11, $E$18, $D273)</f>
        <v>#VALUE!</v>
      </c>
      <c r="F273" t="e">
        <f>[1]!CDAGet($E$11, $E$17, F$19, $E$18, $D273, $E$12, $F$12, $E$13, $F$13, $E$14, $F$14, $E$15, $F$15, $E$16, $F$16) * $F$9 / $F$8</f>
        <v>#VALUE!</v>
      </c>
    </row>
    <row r="274" spans="3:6" x14ac:dyDescent="0.3">
      <c r="C274" s="12" t="s">
        <v>810</v>
      </c>
      <c r="D274" s="12" t="s">
        <v>810</v>
      </c>
      <c r="E274" t="e">
        <f>[1]!CDADesc($E$11, $E$18, $D274)</f>
        <v>#VALUE!</v>
      </c>
      <c r="F274" t="e">
        <f>[1]!CDAGet($E$11, $E$17, F$19, $E$18, $D274, $E$12, $F$12, $E$13, $F$13, $E$14, $F$14, $E$15, $F$15, $E$16, $F$16) * $F$9 / $F$8</f>
        <v>#VALUE!</v>
      </c>
    </row>
    <row r="275" spans="3:6" x14ac:dyDescent="0.3">
      <c r="C275" s="12" t="s">
        <v>811</v>
      </c>
      <c r="D275" s="12" t="s">
        <v>811</v>
      </c>
      <c r="E275" t="e">
        <f>[1]!CDADesc($E$11, $E$18, $D275)</f>
        <v>#VALUE!</v>
      </c>
      <c r="F275" t="e">
        <f>[1]!CDAGet($E$11, $E$17, F$19, $E$18, $D275, $E$12, $F$12, $E$13, $F$13, $E$14, $F$14, $E$15, $F$15, $E$16, $F$16) * $F$9 / $F$8</f>
        <v>#VALUE!</v>
      </c>
    </row>
    <row r="276" spans="3:6" x14ac:dyDescent="0.3">
      <c r="C276" s="12" t="s">
        <v>812</v>
      </c>
      <c r="D276" s="12" t="s">
        <v>812</v>
      </c>
      <c r="E276" t="e">
        <f>[1]!CDADesc($E$11, $E$18, $D276)</f>
        <v>#VALUE!</v>
      </c>
      <c r="F276" t="e">
        <f>[1]!CDAGet($E$11, $E$17, F$19, $E$18, $D276, $E$12, $F$12, $E$13, $F$13, $E$14, $F$14, $E$15, $F$15, $E$16, $F$16) * $F$9 / $F$8</f>
        <v>#VALUE!</v>
      </c>
    </row>
    <row r="277" spans="3:6" x14ac:dyDescent="0.3">
      <c r="C277" s="12" t="s">
        <v>813</v>
      </c>
      <c r="D277" s="12" t="s">
        <v>813</v>
      </c>
      <c r="E277" t="e">
        <f>[1]!CDADesc($E$11, $E$18, $D277)</f>
        <v>#VALUE!</v>
      </c>
      <c r="F277" t="e">
        <f>[1]!CDAGet($E$11, $E$17, F$19, $E$18, $D277, $E$12, $F$12, $E$13, $F$13, $E$14, $F$14, $E$15, $F$15, $E$16, $F$16) * $F$9 / $F$8</f>
        <v>#VALUE!</v>
      </c>
    </row>
    <row r="278" spans="3:6" x14ac:dyDescent="0.3">
      <c r="C278" s="12" t="s">
        <v>814</v>
      </c>
      <c r="D278" s="12" t="s">
        <v>814</v>
      </c>
      <c r="E278" t="e">
        <f>[1]!CDADesc($E$11, $E$18, $D278)</f>
        <v>#VALUE!</v>
      </c>
      <c r="F278" t="e">
        <f>[1]!CDAGet($E$11, $E$17, F$19, $E$18, $D278, $E$12, $F$12, $E$13, $F$13, $E$14, $F$14, $E$15, $F$15, $E$16, $F$16) * $F$9 / $F$8</f>
        <v>#VALUE!</v>
      </c>
    </row>
    <row r="279" spans="3:6" x14ac:dyDescent="0.3">
      <c r="C279" s="12" t="s">
        <v>815</v>
      </c>
      <c r="D279" s="12" t="s">
        <v>815</v>
      </c>
      <c r="E279" t="e">
        <f>[1]!CDADesc($E$11, $E$18, $D279)</f>
        <v>#VALUE!</v>
      </c>
      <c r="F279" t="e">
        <f>[1]!CDAGet($E$11, $E$17, F$19, $E$18, $D279, $E$12, $F$12, $E$13, $F$13, $E$14, $F$14, $E$15, $F$15, $E$16, $F$16) * $F$9 / $F$8</f>
        <v>#VALUE!</v>
      </c>
    </row>
    <row r="280" spans="3:6" x14ac:dyDescent="0.3">
      <c r="C280" s="12" t="s">
        <v>816</v>
      </c>
      <c r="D280" s="12" t="s">
        <v>816</v>
      </c>
      <c r="E280" t="e">
        <f>[1]!CDADesc($E$11, $E$18, $D280)</f>
        <v>#VALUE!</v>
      </c>
      <c r="F280" t="e">
        <f>[1]!CDAGet($E$11, $E$17, F$19, $E$18, $D280, $E$12, $F$12, $E$13, $F$13, $E$14, $F$14, $E$15, $F$15, $E$16, $F$16) * $F$9 / $F$8</f>
        <v>#VALUE!</v>
      </c>
    </row>
    <row r="281" spans="3:6" x14ac:dyDescent="0.3">
      <c r="C281" s="12" t="s">
        <v>817</v>
      </c>
      <c r="D281" s="12" t="s">
        <v>817</v>
      </c>
      <c r="E281" t="e">
        <f>[1]!CDADesc($E$11, $E$18, $D281)</f>
        <v>#VALUE!</v>
      </c>
      <c r="F281" t="e">
        <f>[1]!CDAGet($E$11, $E$17, F$19, $E$18, $D281, $E$12, $F$12, $E$13, $F$13, $E$14, $F$14, $E$15, $F$15, $E$16, $F$16) * $F$9 / $F$8</f>
        <v>#VALUE!</v>
      </c>
    </row>
    <row r="282" spans="3:6" x14ac:dyDescent="0.3">
      <c r="C282" s="12" t="s">
        <v>818</v>
      </c>
      <c r="D282" s="12" t="s">
        <v>818</v>
      </c>
      <c r="E282" t="e">
        <f>[1]!CDADesc($E$11, $E$18, $D282)</f>
        <v>#VALUE!</v>
      </c>
      <c r="F282" t="e">
        <f>[1]!CDAGet($E$11, $E$17, F$19, $E$18, $D282, $E$12, $F$12, $E$13, $F$13, $E$14, $F$14, $E$15, $F$15, $E$16, $F$16) * $F$9 / $F$8</f>
        <v>#VALUE!</v>
      </c>
    </row>
    <row r="283" spans="3:6" x14ac:dyDescent="0.3">
      <c r="C283" s="12" t="s">
        <v>819</v>
      </c>
      <c r="D283" s="12" t="s">
        <v>819</v>
      </c>
      <c r="E283" t="e">
        <f>[1]!CDADesc($E$11, $E$18, $D283)</f>
        <v>#VALUE!</v>
      </c>
      <c r="F283" t="e">
        <f>[1]!CDAGet($E$11, $E$17, F$19, $E$18, $D283, $E$12, $F$12, $E$13, $F$13, $E$14, $F$14, $E$15, $F$15, $E$16, $F$16) * $F$9 / $F$8</f>
        <v>#VALUE!</v>
      </c>
    </row>
    <row r="284" spans="3:6" x14ac:dyDescent="0.3">
      <c r="C284" s="12" t="s">
        <v>820</v>
      </c>
      <c r="D284" s="12" t="s">
        <v>820</v>
      </c>
      <c r="E284" t="e">
        <f>[1]!CDADesc($E$11, $E$18, $D284)</f>
        <v>#VALUE!</v>
      </c>
      <c r="F284" t="e">
        <f>[1]!CDAGet($E$11, $E$17, F$19, $E$18, $D284, $E$12, $F$12, $E$13, $F$13, $E$14, $F$14, $E$15, $F$15, $E$16, $F$16) * $F$9 / $F$8</f>
        <v>#VALUE!</v>
      </c>
    </row>
    <row r="285" spans="3:6" x14ac:dyDescent="0.3">
      <c r="C285" s="12" t="s">
        <v>821</v>
      </c>
      <c r="D285" s="12" t="s">
        <v>821</v>
      </c>
      <c r="E285" t="e">
        <f>[1]!CDADesc($E$11, $E$18, $D285)</f>
        <v>#VALUE!</v>
      </c>
      <c r="F285" t="e">
        <f>[1]!CDAGet($E$11, $E$17, F$19, $E$18, $D285, $E$12, $F$12, $E$13, $F$13, $E$14, $F$14, $E$15, $F$15, $E$16, $F$16) * $F$9 / $F$8</f>
        <v>#VALUE!</v>
      </c>
    </row>
    <row r="286" spans="3:6" x14ac:dyDescent="0.3">
      <c r="C286" s="12" t="s">
        <v>822</v>
      </c>
      <c r="D286" s="12" t="s">
        <v>822</v>
      </c>
      <c r="E286" t="e">
        <f>[1]!CDADesc($E$11, $E$18, $D286)</f>
        <v>#VALUE!</v>
      </c>
      <c r="F286" t="e">
        <f>[1]!CDAGet($E$11, $E$17, F$19, $E$18, $D286, $E$12, $F$12, $E$13, $F$13, $E$14, $F$14, $E$15, $F$15, $E$16, $F$16) * $F$9 / $F$8</f>
        <v>#VALUE!</v>
      </c>
    </row>
    <row r="287" spans="3:6" x14ac:dyDescent="0.3">
      <c r="C287" s="12" t="s">
        <v>823</v>
      </c>
      <c r="D287" s="12" t="s">
        <v>823</v>
      </c>
      <c r="E287" t="e">
        <f>[1]!CDADesc($E$11, $E$18, $D287)</f>
        <v>#VALUE!</v>
      </c>
      <c r="F287" t="e">
        <f>[1]!CDAGet($E$11, $E$17, F$19, $E$18, $D287, $E$12, $F$12, $E$13, $F$13, $E$14, $F$14, $E$15, $F$15, $E$16, $F$16) * $F$9 / $F$8</f>
        <v>#VALUE!</v>
      </c>
    </row>
    <row r="288" spans="3:6" x14ac:dyDescent="0.3">
      <c r="C288" s="12" t="s">
        <v>824</v>
      </c>
      <c r="D288" s="12" t="s">
        <v>824</v>
      </c>
      <c r="E288" t="e">
        <f>[1]!CDADesc($E$11, $E$18, $D288)</f>
        <v>#VALUE!</v>
      </c>
      <c r="F288" t="e">
        <f>[1]!CDAGet($E$11, $E$17, F$19, $E$18, $D288, $E$12, $F$12, $E$13, $F$13, $E$14, $F$14, $E$15, $F$15, $E$16, $F$16) * $F$9 / $F$8</f>
        <v>#VALUE!</v>
      </c>
    </row>
    <row r="289" spans="3:6" x14ac:dyDescent="0.3">
      <c r="C289" s="12" t="s">
        <v>825</v>
      </c>
      <c r="D289" s="12" t="s">
        <v>825</v>
      </c>
      <c r="E289" t="e">
        <f>[1]!CDADesc($E$11, $E$18, $D289)</f>
        <v>#VALUE!</v>
      </c>
      <c r="F289" t="e">
        <f>[1]!CDAGet($E$11, $E$17, F$19, $E$18, $D289, $E$12, $F$12, $E$13, $F$13, $E$14, $F$14, $E$15, $F$15, $E$16, $F$16) * $F$9 / $F$8</f>
        <v>#VALUE!</v>
      </c>
    </row>
    <row r="290" spans="3:6" x14ac:dyDescent="0.3">
      <c r="C290" s="12" t="s">
        <v>826</v>
      </c>
      <c r="D290" s="12" t="s">
        <v>826</v>
      </c>
      <c r="E290" t="e">
        <f>[1]!CDADesc($E$11, $E$18, $D290)</f>
        <v>#VALUE!</v>
      </c>
      <c r="F290" t="e">
        <f>[1]!CDAGet($E$11, $E$17, F$19, $E$18, $D290, $E$12, $F$12, $E$13, $F$13, $E$14, $F$14, $E$15, $F$15, $E$16, $F$16) * $F$9 / $F$8</f>
        <v>#VALUE!</v>
      </c>
    </row>
    <row r="291" spans="3:6" x14ac:dyDescent="0.3">
      <c r="C291" s="12" t="s">
        <v>827</v>
      </c>
      <c r="D291" s="12" t="s">
        <v>827</v>
      </c>
      <c r="E291" t="e">
        <f>[1]!CDADesc($E$11, $E$18, $D291)</f>
        <v>#VALUE!</v>
      </c>
      <c r="F291" t="e">
        <f>[1]!CDAGet($E$11, $E$17, F$19, $E$18, $D291, $E$12, $F$12, $E$13, $F$13, $E$14, $F$14, $E$15, $F$15, $E$16, $F$16) * $F$9 / $F$8</f>
        <v>#VALUE!</v>
      </c>
    </row>
    <row r="292" spans="3:6" x14ac:dyDescent="0.3">
      <c r="C292" s="12" t="s">
        <v>828</v>
      </c>
      <c r="D292" s="12" t="s">
        <v>828</v>
      </c>
      <c r="E292" t="e">
        <f>[1]!CDADesc($E$11, $E$18, $D292)</f>
        <v>#VALUE!</v>
      </c>
      <c r="F292" t="e">
        <f>[1]!CDAGet($E$11, $E$17, F$19, $E$18, $D292, $E$12, $F$12, $E$13, $F$13, $E$14, $F$14, $E$15, $F$15, $E$16, $F$16) * $F$9 / $F$8</f>
        <v>#VALUE!</v>
      </c>
    </row>
    <row r="293" spans="3:6" x14ac:dyDescent="0.3">
      <c r="C293" s="12" t="s">
        <v>829</v>
      </c>
      <c r="D293" s="12" t="s">
        <v>829</v>
      </c>
      <c r="E293" t="e">
        <f>[1]!CDADesc($E$11, $E$18, $D293)</f>
        <v>#VALUE!</v>
      </c>
      <c r="F293" t="e">
        <f>[1]!CDAGet($E$11, $E$17, F$19, $E$18, $D293, $E$12, $F$12, $E$13, $F$13, $E$14, $F$14, $E$15, $F$15, $E$16, $F$16) * $F$9 / $F$8</f>
        <v>#VALUE!</v>
      </c>
    </row>
    <row r="294" spans="3:6" x14ac:dyDescent="0.3">
      <c r="C294" s="12" t="s">
        <v>830</v>
      </c>
      <c r="D294" s="12" t="s">
        <v>830</v>
      </c>
      <c r="E294" t="e">
        <f>[1]!CDADesc($E$11, $E$18, $D294)</f>
        <v>#VALUE!</v>
      </c>
      <c r="F294" t="e">
        <f>[1]!CDAGet($E$11, $E$17, F$19, $E$18, $D294, $E$12, $F$12, $E$13, $F$13, $E$14, $F$14, $E$15, $F$15, $E$16, $F$16) * $F$9 / $F$8</f>
        <v>#VALUE!</v>
      </c>
    </row>
    <row r="295" spans="3:6" x14ac:dyDescent="0.3">
      <c r="C295" s="12" t="s">
        <v>831</v>
      </c>
      <c r="D295" s="12" t="s">
        <v>831</v>
      </c>
      <c r="E295" t="e">
        <f>[1]!CDADesc($E$11, $E$18, $D295)</f>
        <v>#VALUE!</v>
      </c>
      <c r="F295" t="e">
        <f>[1]!CDAGet($E$11, $E$17, F$19, $E$18, $D295, $E$12, $F$12, $E$13, $F$13, $E$14, $F$14, $E$15, $F$15, $E$16, $F$16) * $F$9 / $F$8</f>
        <v>#VALUE!</v>
      </c>
    </row>
    <row r="296" spans="3:6" x14ac:dyDescent="0.3">
      <c r="C296" s="12" t="s">
        <v>832</v>
      </c>
      <c r="D296" s="12" t="s">
        <v>832</v>
      </c>
      <c r="E296" t="e">
        <f>[1]!CDADesc($E$11, $E$18, $D296)</f>
        <v>#VALUE!</v>
      </c>
      <c r="F296" t="e">
        <f>[1]!CDAGet($E$11, $E$17, F$19, $E$18, $D296, $E$12, $F$12, $E$13, $F$13, $E$14, $F$14, $E$15, $F$15, $E$16, $F$16) * $F$9 / $F$8</f>
        <v>#VALUE!</v>
      </c>
    </row>
    <row r="297" spans="3:6" x14ac:dyDescent="0.3">
      <c r="C297" s="12" t="s">
        <v>833</v>
      </c>
      <c r="D297" s="12" t="s">
        <v>833</v>
      </c>
      <c r="E297" t="e">
        <f>[1]!CDADesc($E$11, $E$18, $D297)</f>
        <v>#VALUE!</v>
      </c>
      <c r="F297" t="e">
        <f>[1]!CDAGet($E$11, $E$17, F$19, $E$18, $D297, $E$12, $F$12, $E$13, $F$13, $E$14, $F$14, $E$15, $F$15, $E$16, $F$16) * $F$9 / $F$8</f>
        <v>#VALUE!</v>
      </c>
    </row>
    <row r="298" spans="3:6" x14ac:dyDescent="0.3">
      <c r="C298" s="12" t="s">
        <v>834</v>
      </c>
      <c r="D298" s="12" t="s">
        <v>834</v>
      </c>
      <c r="E298" t="e">
        <f>[1]!CDADesc($E$11, $E$18, $D298)</f>
        <v>#VALUE!</v>
      </c>
      <c r="F298" t="e">
        <f>[1]!CDAGet($E$11, $E$17, F$19, $E$18, $D298, $E$12, $F$12, $E$13, $F$13, $E$14, $F$14, $E$15, $F$15, $E$16, $F$16) * $F$9 / $F$8</f>
        <v>#VALUE!</v>
      </c>
    </row>
    <row r="299" spans="3:6" x14ac:dyDescent="0.3">
      <c r="C299" s="12" t="s">
        <v>835</v>
      </c>
      <c r="D299" s="12" t="s">
        <v>835</v>
      </c>
      <c r="E299" t="e">
        <f>[1]!CDADesc($E$11, $E$18, $D299)</f>
        <v>#VALUE!</v>
      </c>
      <c r="F299" t="e">
        <f>[1]!CDAGet($E$11, $E$17, F$19, $E$18, $D299, $E$12, $F$12, $E$13, $F$13, $E$14, $F$14, $E$15, $F$15, $E$16, $F$16) * $F$9 / $F$8</f>
        <v>#VALUE!</v>
      </c>
    </row>
    <row r="300" spans="3:6" x14ac:dyDescent="0.3">
      <c r="C300" s="12" t="s">
        <v>836</v>
      </c>
      <c r="D300" s="12" t="s">
        <v>836</v>
      </c>
      <c r="E300" t="e">
        <f>[1]!CDADesc($E$11, $E$18, $D300)</f>
        <v>#VALUE!</v>
      </c>
      <c r="F300" t="e">
        <f>[1]!CDAGet($E$11, $E$17, F$19, $E$18, $D300, $E$12, $F$12, $E$13, $F$13, $E$14, $F$14, $E$15, $F$15, $E$16, $F$16) * $F$9 / $F$8</f>
        <v>#VALUE!</v>
      </c>
    </row>
    <row r="301" spans="3:6" x14ac:dyDescent="0.3">
      <c r="C301" s="12" t="s">
        <v>837</v>
      </c>
      <c r="D301" s="12" t="s">
        <v>837</v>
      </c>
      <c r="E301" t="e">
        <f>[1]!CDADesc($E$11, $E$18, $D301)</f>
        <v>#VALUE!</v>
      </c>
      <c r="F301" t="e">
        <f>[1]!CDAGet($E$11, $E$17, F$19, $E$18, $D301, $E$12, $F$12, $E$13, $F$13, $E$14, $F$14, $E$15, $F$15, $E$16, $F$16) * $F$9 / $F$8</f>
        <v>#VALUE!</v>
      </c>
    </row>
    <row r="302" spans="3:6" x14ac:dyDescent="0.3">
      <c r="C302" s="144" t="s">
        <v>1366</v>
      </c>
      <c r="D302" s="12" t="s">
        <v>838</v>
      </c>
      <c r="E302" t="e">
        <f>[1]!CDADesc($E$11, $E$18, $D302)</f>
        <v>#VALUE!</v>
      </c>
      <c r="F302" t="e">
        <f>[1]!CDAGet($E$11, $E$17, F$19, $E$18, $D302, $E$12, $F$12, $E$13, $F$13, $E$14, $F$14, $E$15, $F$15, $E$16, $F$16) * $F$9 / $F$8</f>
        <v>#VALUE!</v>
      </c>
    </row>
    <row r="303" spans="3:6" x14ac:dyDescent="0.3">
      <c r="C303" s="144" t="s">
        <v>1367</v>
      </c>
      <c r="D303" s="12" t="s">
        <v>839</v>
      </c>
      <c r="E303" t="e">
        <f>[1]!CDADesc($E$11, $E$18, $D303)</f>
        <v>#VALUE!</v>
      </c>
      <c r="F303" t="e">
        <f>[1]!CDAGet($E$11, $E$17, F$19, $E$18, $D303, $E$12, $F$12, $E$13, $F$13, $E$14, $F$14, $E$15, $F$15, $E$16, $F$16) * $F$9 / $F$8</f>
        <v>#VALUE!</v>
      </c>
    </row>
    <row r="304" spans="3:6" x14ac:dyDescent="0.3">
      <c r="C304" s="144" t="s">
        <v>1368</v>
      </c>
      <c r="D304" s="12" t="s">
        <v>840</v>
      </c>
      <c r="E304" t="e">
        <f>[1]!CDADesc($E$11, $E$18, $D304)</f>
        <v>#VALUE!</v>
      </c>
      <c r="F304" t="e">
        <f>[1]!CDAGet($E$11, $E$17, F$19, $E$18, $D304, $E$12, $F$12, $E$13, $F$13, $E$14, $F$14, $E$15, $F$15, $E$16, $F$16) * $F$9 / $F$8</f>
        <v>#VALUE!</v>
      </c>
    </row>
    <row r="305" spans="3:6" x14ac:dyDescent="0.3">
      <c r="C305" s="144" t="s">
        <v>1369</v>
      </c>
      <c r="D305" s="12" t="s">
        <v>841</v>
      </c>
      <c r="E305" t="e">
        <f>[1]!CDADesc($E$11, $E$18, $D305)</f>
        <v>#VALUE!</v>
      </c>
      <c r="F305" t="e">
        <f>[1]!CDAGet($E$11, $E$17, F$19, $E$18, $D305, $E$12, $F$12, $E$13, $F$13, $E$14, $F$14, $E$15, $F$15, $E$16, $F$16) * $F$9 / $F$8</f>
        <v>#VALUE!</v>
      </c>
    </row>
    <row r="306" spans="3:6" x14ac:dyDescent="0.3">
      <c r="C306" s="144" t="s">
        <v>1370</v>
      </c>
      <c r="D306" s="12" t="s">
        <v>842</v>
      </c>
      <c r="E306" t="e">
        <f>[1]!CDADesc($E$11, $E$18, $D306)</f>
        <v>#VALUE!</v>
      </c>
      <c r="F306" t="e">
        <f>[1]!CDAGet($E$11, $E$17, F$19, $E$18, $D306, $E$12, $F$12, $E$13, $F$13, $E$14, $F$14, $E$15, $F$15, $E$16, $F$16) * $F$9 / $F$8</f>
        <v>#VALUE!</v>
      </c>
    </row>
    <row r="307" spans="3:6" x14ac:dyDescent="0.3">
      <c r="C307" s="144" t="s">
        <v>1371</v>
      </c>
      <c r="D307" s="12" t="s">
        <v>843</v>
      </c>
      <c r="E307" t="e">
        <f>[1]!CDADesc($E$11, $E$18, $D307)</f>
        <v>#VALUE!</v>
      </c>
      <c r="F307" t="e">
        <f>[1]!CDAGet($E$11, $E$17, F$19, $E$18, $D307, $E$12, $F$12, $E$13, $F$13, $E$14, $F$14, $E$15, $F$15, $E$16, $F$16) * $F$9 / $F$8</f>
        <v>#VALUE!</v>
      </c>
    </row>
    <row r="308" spans="3:6" x14ac:dyDescent="0.3">
      <c r="C308" s="12" t="s">
        <v>844</v>
      </c>
      <c r="D308" s="12" t="s">
        <v>844</v>
      </c>
      <c r="E308" t="e">
        <f>[1]!CDADesc($E$11, $E$18, $D308)</f>
        <v>#VALUE!</v>
      </c>
      <c r="F308" t="e">
        <f>[1]!CDAGet($E$11, $E$17, F$19, $E$18, $D308, $E$12, $F$12, $E$13, $F$13, $E$14, $F$14, $E$15, $F$15, $E$16, $F$16) * $F$9 / $F$8</f>
        <v>#VALUE!</v>
      </c>
    </row>
    <row r="309" spans="3:6" x14ac:dyDescent="0.3">
      <c r="C309" s="12" t="s">
        <v>845</v>
      </c>
      <c r="D309" s="12" t="s">
        <v>845</v>
      </c>
      <c r="E309" t="e">
        <f>[1]!CDADesc($E$11, $E$18, $D309)</f>
        <v>#VALUE!</v>
      </c>
      <c r="F309" t="e">
        <f>[1]!CDAGet($E$11, $E$17, F$19, $E$18, $D309, $E$12, $F$12, $E$13, $F$13, $E$14, $F$14, $E$15, $F$15, $E$16, $F$16) * $F$9 / $F$8</f>
        <v>#VALUE!</v>
      </c>
    </row>
    <row r="310" spans="3:6" x14ac:dyDescent="0.3">
      <c r="C310" s="12" t="s">
        <v>846</v>
      </c>
      <c r="D310" s="12" t="s">
        <v>846</v>
      </c>
      <c r="E310" t="e">
        <f>[1]!CDADesc($E$11, $E$18, $D310)</f>
        <v>#VALUE!</v>
      </c>
      <c r="F310" t="e">
        <f>[1]!CDAGet($E$11, $E$17, F$19, $E$18, $D310, $E$12, $F$12, $E$13, $F$13, $E$14, $F$14, $E$15, $F$15, $E$16, $F$16) * $F$9 / $F$8</f>
        <v>#VALUE!</v>
      </c>
    </row>
    <row r="311" spans="3:6" x14ac:dyDescent="0.3">
      <c r="C311" s="12" t="s">
        <v>847</v>
      </c>
      <c r="D311" s="12" t="s">
        <v>847</v>
      </c>
      <c r="E311" t="e">
        <f>[1]!CDADesc($E$11, $E$18, $D311)</f>
        <v>#VALUE!</v>
      </c>
      <c r="F311" t="e">
        <f>[1]!CDAGet($E$11, $E$17, F$19, $E$18, $D311, $E$12, $F$12, $E$13, $F$13, $E$14, $F$14, $E$15, $F$15, $E$16, $F$16) * $F$9 / $F$8</f>
        <v>#VALUE!</v>
      </c>
    </row>
    <row r="312" spans="3:6" x14ac:dyDescent="0.3">
      <c r="C312" s="12" t="s">
        <v>848</v>
      </c>
      <c r="D312" s="12" t="s">
        <v>848</v>
      </c>
      <c r="E312" t="e">
        <f>[1]!CDADesc($E$11, $E$18, $D312)</f>
        <v>#VALUE!</v>
      </c>
      <c r="F312" t="e">
        <f>[1]!CDAGet($E$11, $E$17, F$19, $E$18, $D312, $E$12, $F$12, $E$13, $F$13, $E$14, $F$14, $E$15, $F$15, $E$16, $F$16) * $F$9 / $F$8</f>
        <v>#VALUE!</v>
      </c>
    </row>
    <row r="313" spans="3:6" x14ac:dyDescent="0.3">
      <c r="C313" s="12" t="s">
        <v>849</v>
      </c>
      <c r="D313" s="12" t="s">
        <v>849</v>
      </c>
      <c r="E313" t="e">
        <f>[1]!CDADesc($E$11, $E$18, $D313)</f>
        <v>#VALUE!</v>
      </c>
      <c r="F313" t="e">
        <f>[1]!CDAGet($E$11, $E$17, F$19, $E$18, $D313, $E$12, $F$12, $E$13, $F$13, $E$14, $F$14, $E$15, $F$15, $E$16, $F$16) * $F$9 / $F$8</f>
        <v>#VALUE!</v>
      </c>
    </row>
    <row r="314" spans="3:6" x14ac:dyDescent="0.3">
      <c r="C314" s="12" t="s">
        <v>850</v>
      </c>
      <c r="D314" s="12" t="s">
        <v>850</v>
      </c>
      <c r="E314" t="e">
        <f>[1]!CDADesc($E$11, $E$18, $D314)</f>
        <v>#VALUE!</v>
      </c>
      <c r="F314" t="e">
        <f>[1]!CDAGet($E$11, $E$17, F$19, $E$18, $D314, $E$12, $F$12, $E$13, $F$13, $E$14, $F$14, $E$15, $F$15, $E$16, $F$16) * $F$9 / $F$8</f>
        <v>#VALUE!</v>
      </c>
    </row>
    <row r="315" spans="3:6" x14ac:dyDescent="0.3">
      <c r="C315" s="12" t="s">
        <v>851</v>
      </c>
      <c r="D315" s="12" t="s">
        <v>851</v>
      </c>
      <c r="E315" t="e">
        <f>[1]!CDADesc($E$11, $E$18, $D315)</f>
        <v>#VALUE!</v>
      </c>
      <c r="F315" t="e">
        <f>[1]!CDAGet($E$11, $E$17, F$19, $E$18, $D315, $E$12, $F$12, $E$13, $F$13, $E$14, $F$14, $E$15, $F$15, $E$16, $F$16) * $F$9 / $F$8</f>
        <v>#VALUE!</v>
      </c>
    </row>
    <row r="316" spans="3:6" x14ac:dyDescent="0.3">
      <c r="C316" s="12" t="s">
        <v>852</v>
      </c>
      <c r="D316" s="12" t="s">
        <v>852</v>
      </c>
      <c r="E316" t="e">
        <f>[1]!CDADesc($E$11, $E$18, $D316)</f>
        <v>#VALUE!</v>
      </c>
      <c r="F316" t="e">
        <f>[1]!CDAGet($E$11, $E$17, F$19, $E$18, $D316, $E$12, $F$12, $E$13, $F$13, $E$14, $F$14, $E$15, $F$15, $E$16, $F$16) * $F$9 / $F$8</f>
        <v>#VALUE!</v>
      </c>
    </row>
    <row r="317" spans="3:6" x14ac:dyDescent="0.3">
      <c r="C317" s="12" t="s">
        <v>853</v>
      </c>
      <c r="D317" s="12" t="s">
        <v>853</v>
      </c>
      <c r="E317" t="e">
        <f>[1]!CDADesc($E$11, $E$18, $D317)</f>
        <v>#VALUE!</v>
      </c>
      <c r="F317" t="e">
        <f>[1]!CDAGet($E$11, $E$17, F$19, $E$18, $D317, $E$12, $F$12, $E$13, $F$13, $E$14, $F$14, $E$15, $F$15, $E$16, $F$16) * $F$9 / $F$8</f>
        <v>#VALUE!</v>
      </c>
    </row>
    <row r="318" spans="3:6" x14ac:dyDescent="0.3">
      <c r="C318" s="12" t="s">
        <v>854</v>
      </c>
      <c r="D318" s="12" t="s">
        <v>854</v>
      </c>
      <c r="E318" t="e">
        <f>[1]!CDADesc($E$11, $E$18, $D318)</f>
        <v>#VALUE!</v>
      </c>
      <c r="F318" t="e">
        <f>[1]!CDAGet($E$11, $E$17, F$19, $E$18, $D318, $E$12, $F$12, $E$13, $F$13, $E$14, $F$14, $E$15, $F$15, $E$16, $F$16) * $F$9 / $F$8</f>
        <v>#VALUE!</v>
      </c>
    </row>
    <row r="319" spans="3:6" x14ac:dyDescent="0.3">
      <c r="C319" s="12" t="s">
        <v>855</v>
      </c>
      <c r="D319" s="12" t="s">
        <v>855</v>
      </c>
      <c r="E319" t="e">
        <f>[1]!CDADesc($E$11, $E$18, $D319)</f>
        <v>#VALUE!</v>
      </c>
      <c r="F319" t="e">
        <f>[1]!CDAGet($E$11, $E$17, F$19, $E$18, $D319, $E$12, $F$12, $E$13, $F$13, $E$14, $F$14, $E$15, $F$15, $E$16, $F$16) * $F$9 / $F$8</f>
        <v>#VALUE!</v>
      </c>
    </row>
    <row r="320" spans="3:6" x14ac:dyDescent="0.3">
      <c r="C320" s="12" t="s">
        <v>856</v>
      </c>
      <c r="D320" s="12" t="s">
        <v>856</v>
      </c>
      <c r="E320" t="e">
        <f>[1]!CDADesc($E$11, $E$18, $D320)</f>
        <v>#VALUE!</v>
      </c>
      <c r="F320" t="e">
        <f>[1]!CDAGet($E$11, $E$17, F$19, $E$18, $D320, $E$12, $F$12, $E$13, $F$13, $E$14, $F$14, $E$15, $F$15, $E$16, $F$16) * $F$9 / $F$8</f>
        <v>#VALUE!</v>
      </c>
    </row>
    <row r="321" spans="3:6" x14ac:dyDescent="0.3">
      <c r="C321" s="12" t="s">
        <v>857</v>
      </c>
      <c r="D321" s="12" t="s">
        <v>857</v>
      </c>
      <c r="E321" t="e">
        <f>[1]!CDADesc($E$11, $E$18, $D321)</f>
        <v>#VALUE!</v>
      </c>
      <c r="F321" t="e">
        <f>[1]!CDAGet($E$11, $E$17, F$19, $E$18, $D321, $E$12, $F$12, $E$13, $F$13, $E$14, $F$14, $E$15, $F$15, $E$16, $F$16) * $F$9 / $F$8</f>
        <v>#VALUE!</v>
      </c>
    </row>
    <row r="322" spans="3:6" x14ac:dyDescent="0.3">
      <c r="C322" s="12" t="s">
        <v>858</v>
      </c>
      <c r="D322" s="12" t="s">
        <v>858</v>
      </c>
      <c r="E322" t="e">
        <f>[1]!CDADesc($E$11, $E$18, $D322)</f>
        <v>#VALUE!</v>
      </c>
      <c r="F322" t="e">
        <f>[1]!CDAGet($E$11, $E$17, F$19, $E$18, $D322, $E$12, $F$12, $E$13, $F$13, $E$14, $F$14, $E$15, $F$15, $E$16, $F$16) * $F$9 / $F$8</f>
        <v>#VALUE!</v>
      </c>
    </row>
    <row r="323" spans="3:6" x14ac:dyDescent="0.3">
      <c r="C323" s="12" t="s">
        <v>859</v>
      </c>
      <c r="D323" s="12" t="s">
        <v>859</v>
      </c>
      <c r="E323" t="e">
        <f>[1]!CDADesc($E$11, $E$18, $D323)</f>
        <v>#VALUE!</v>
      </c>
      <c r="F323" t="e">
        <f>[1]!CDAGet($E$11, $E$17, F$19, $E$18, $D323, $E$12, $F$12, $E$13, $F$13, $E$14, $F$14, $E$15, $F$15, $E$16, $F$16) * $F$9 / $F$8</f>
        <v>#VALUE!</v>
      </c>
    </row>
    <row r="324" spans="3:6" x14ac:dyDescent="0.3">
      <c r="C324" s="12" t="s">
        <v>860</v>
      </c>
      <c r="D324" s="12" t="s">
        <v>860</v>
      </c>
      <c r="E324" t="e">
        <f>[1]!CDADesc($E$11, $E$18, $D324)</f>
        <v>#VALUE!</v>
      </c>
      <c r="F324" t="e">
        <f>[1]!CDAGet($E$11, $E$17, F$19, $E$18, $D324, $E$12, $F$12, $E$13, $F$13, $E$14, $F$14, $E$15, $F$15, $E$16, $F$16) * $F$9 / $F$8</f>
        <v>#VALUE!</v>
      </c>
    </row>
    <row r="325" spans="3:6" x14ac:dyDescent="0.3">
      <c r="C325" s="12" t="s">
        <v>861</v>
      </c>
      <c r="D325" s="12" t="s">
        <v>861</v>
      </c>
      <c r="E325" t="e">
        <f>[1]!CDADesc($E$11, $E$18, $D325)</f>
        <v>#VALUE!</v>
      </c>
      <c r="F325" t="e">
        <f>[1]!CDAGet($E$11, $E$17, F$19, $E$18, $D325, $E$12, $F$12, $E$13, $F$13, $E$14, $F$14, $E$15, $F$15, $E$16, $F$16) * $F$9 / $F$8</f>
        <v>#VALUE!</v>
      </c>
    </row>
    <row r="326" spans="3:6" x14ac:dyDescent="0.3">
      <c r="C326" s="12" t="s">
        <v>862</v>
      </c>
      <c r="D326" s="12" t="s">
        <v>862</v>
      </c>
      <c r="E326" t="e">
        <f>[1]!CDADesc($E$11, $E$18, $D326)</f>
        <v>#VALUE!</v>
      </c>
      <c r="F326" t="e">
        <f>[1]!CDAGet($E$11, $E$17, F$19, $E$18, $D326, $E$12, $F$12, $E$13, $F$13, $E$14, $F$14, $E$15, $F$15, $E$16, $F$16) * $F$9 / $F$8</f>
        <v>#VALUE!</v>
      </c>
    </row>
    <row r="327" spans="3:6" x14ac:dyDescent="0.3">
      <c r="C327" s="12" t="s">
        <v>863</v>
      </c>
      <c r="D327" s="12" t="s">
        <v>863</v>
      </c>
      <c r="E327" t="e">
        <f>[1]!CDADesc($E$11, $E$18, $D327)</f>
        <v>#VALUE!</v>
      </c>
      <c r="F327" t="e">
        <f>[1]!CDAGet($E$11, $E$17, F$19, $E$18, $D327, $E$12, $F$12, $E$13, $F$13, $E$14, $F$14, $E$15, $F$15, $E$16, $F$16) * $F$9 / $F$8</f>
        <v>#VALUE!</v>
      </c>
    </row>
    <row r="328" spans="3:6" x14ac:dyDescent="0.3">
      <c r="C328" s="12" t="s">
        <v>864</v>
      </c>
      <c r="D328" s="12" t="s">
        <v>864</v>
      </c>
      <c r="E328" t="e">
        <f>[1]!CDADesc($E$11, $E$18, $D328)</f>
        <v>#VALUE!</v>
      </c>
      <c r="F328" t="e">
        <f>[1]!CDAGet($E$11, $E$17, F$19, $E$18, $D328, $E$12, $F$12, $E$13, $F$13, $E$14, $F$14, $E$15, $F$15, $E$16, $F$16) * $F$9 / $F$8</f>
        <v>#VALUE!</v>
      </c>
    </row>
    <row r="329" spans="3:6" x14ac:dyDescent="0.3">
      <c r="C329" s="144" t="s">
        <v>1372</v>
      </c>
      <c r="D329" s="12" t="s">
        <v>865</v>
      </c>
      <c r="E329" t="e">
        <f>[1]!CDADesc($E$11, $E$18, $D329)</f>
        <v>#VALUE!</v>
      </c>
      <c r="F329" t="e">
        <f>[1]!CDAGet($E$11, $E$17, F$19, $E$18, $D329, $E$12, $F$12, $E$13, $F$13, $E$14, $F$14, $E$15, $F$15, $E$16, $F$16) * $F$9 / $F$8</f>
        <v>#VALUE!</v>
      </c>
    </row>
    <row r="330" spans="3:6" x14ac:dyDescent="0.3">
      <c r="C330" s="144" t="s">
        <v>1373</v>
      </c>
      <c r="D330" s="12" t="s">
        <v>866</v>
      </c>
      <c r="E330" t="e">
        <f>[1]!CDADesc($E$11, $E$18, $D330)</f>
        <v>#VALUE!</v>
      </c>
      <c r="F330" t="e">
        <f>[1]!CDAGet($E$11, $E$17, F$19, $E$18, $D330, $E$12, $F$12, $E$13, $F$13, $E$14, $F$14, $E$15, $F$15, $E$16, $F$16) * $F$9 / $F$8</f>
        <v>#VALUE!</v>
      </c>
    </row>
    <row r="331" spans="3:6" x14ac:dyDescent="0.3">
      <c r="C331" s="12" t="s">
        <v>867</v>
      </c>
      <c r="D331" s="12" t="s">
        <v>867</v>
      </c>
      <c r="E331" t="e">
        <f>[1]!CDADesc($E$11, $E$18, $D331)</f>
        <v>#VALUE!</v>
      </c>
      <c r="F331" t="e">
        <f>[1]!CDAGet($E$11, $E$17, F$19, $E$18, $D331, $E$12, $F$12, $E$13, $F$13, $E$14, $F$14, $E$15, $F$15, $E$16, $F$16) * $F$9 / $F$8</f>
        <v>#VALUE!</v>
      </c>
    </row>
    <row r="332" spans="3:6" x14ac:dyDescent="0.3">
      <c r="C332" s="12" t="s">
        <v>868</v>
      </c>
      <c r="D332" s="12" t="s">
        <v>868</v>
      </c>
      <c r="E332" t="e">
        <f>[1]!CDADesc($E$11, $E$18, $D332)</f>
        <v>#VALUE!</v>
      </c>
      <c r="F332" t="e">
        <f>[1]!CDAGet($E$11, $E$17, F$19, $E$18, $D332, $E$12, $F$12, $E$13, $F$13, $E$14, $F$14, $E$15, $F$15, $E$16, $F$16) * $F$9 / $F$8</f>
        <v>#VALUE!</v>
      </c>
    </row>
    <row r="333" spans="3:6" x14ac:dyDescent="0.3">
      <c r="C333" s="12" t="s">
        <v>869</v>
      </c>
      <c r="D333" s="12" t="s">
        <v>869</v>
      </c>
      <c r="E333" t="e">
        <f>[1]!CDADesc($E$11, $E$18, $D333)</f>
        <v>#VALUE!</v>
      </c>
      <c r="F333" t="e">
        <f>[1]!CDAGet($E$11, $E$17, F$19, $E$18, $D333, $E$12, $F$12, $E$13, $F$13, $E$14, $F$14, $E$15, $F$15, $E$16, $F$16) * $F$9 / $F$8</f>
        <v>#VALUE!</v>
      </c>
    </row>
    <row r="334" spans="3:6" x14ac:dyDescent="0.3">
      <c r="C334" s="12" t="s">
        <v>870</v>
      </c>
      <c r="D334" s="12" t="s">
        <v>870</v>
      </c>
      <c r="E334" t="e">
        <f>[1]!CDADesc($E$11, $E$18, $D334)</f>
        <v>#VALUE!</v>
      </c>
      <c r="F334" t="e">
        <f>[1]!CDAGet($E$11, $E$17, F$19, $E$18, $D334, $E$12, $F$12, $E$13, $F$13, $E$14, $F$14, $E$15, $F$15, $E$16, $F$16) * $F$9 / $F$8</f>
        <v>#VALUE!</v>
      </c>
    </row>
    <row r="335" spans="3:6" x14ac:dyDescent="0.3">
      <c r="C335" s="12" t="s">
        <v>871</v>
      </c>
      <c r="D335" s="12" t="s">
        <v>871</v>
      </c>
      <c r="E335" t="e">
        <f>[1]!CDADesc($E$11, $E$18, $D335)</f>
        <v>#VALUE!</v>
      </c>
      <c r="F335" t="e">
        <f>[1]!CDAGet($E$11, $E$17, F$19, $E$18, $D335, $E$12, $F$12, $E$13, $F$13, $E$14, $F$14, $E$15, $F$15, $E$16, $F$16) * $F$9 / $F$8</f>
        <v>#VALUE!</v>
      </c>
    </row>
    <row r="336" spans="3:6" x14ac:dyDescent="0.3">
      <c r="C336" s="12" t="s">
        <v>872</v>
      </c>
      <c r="D336" s="12" t="s">
        <v>872</v>
      </c>
      <c r="E336" t="e">
        <f>[1]!CDADesc($E$11, $E$18, $D336)</f>
        <v>#VALUE!</v>
      </c>
      <c r="F336" t="e">
        <f>[1]!CDAGet($E$11, $E$17, F$19, $E$18, $D336, $E$12, $F$12, $E$13, $F$13, $E$14, $F$14, $E$15, $F$15, $E$16, $F$16) * $F$9 / $F$8</f>
        <v>#VALUE!</v>
      </c>
    </row>
    <row r="337" spans="3:6" x14ac:dyDescent="0.3">
      <c r="C337" s="12" t="s">
        <v>873</v>
      </c>
      <c r="D337" s="12" t="s">
        <v>873</v>
      </c>
      <c r="E337" t="e">
        <f>[1]!CDADesc($E$11, $E$18, $D337)</f>
        <v>#VALUE!</v>
      </c>
      <c r="F337" t="e">
        <f>[1]!CDAGet($E$11, $E$17, F$19, $E$18, $D337, $E$12, $F$12, $E$13, $F$13, $E$14, $F$14, $E$15, $F$15, $E$16, $F$16) * $F$9 / $F$8</f>
        <v>#VALUE!</v>
      </c>
    </row>
    <row r="338" spans="3:6" x14ac:dyDescent="0.3">
      <c r="C338" s="12" t="s">
        <v>874</v>
      </c>
      <c r="D338" s="12" t="s">
        <v>874</v>
      </c>
      <c r="E338" t="e">
        <f>[1]!CDADesc($E$11, $E$18, $D338)</f>
        <v>#VALUE!</v>
      </c>
      <c r="F338" t="e">
        <f>[1]!CDAGet($E$11, $E$17, F$19, $E$18, $D338, $E$12, $F$12, $E$13, $F$13, $E$14, $F$14, $E$15, $F$15, $E$16, $F$16) * $F$9 / $F$8</f>
        <v>#VALUE!</v>
      </c>
    </row>
    <row r="339" spans="3:6" x14ac:dyDescent="0.3">
      <c r="C339" s="12" t="s">
        <v>875</v>
      </c>
      <c r="D339" s="12" t="s">
        <v>875</v>
      </c>
      <c r="E339" t="e">
        <f>[1]!CDADesc($E$11, $E$18, $D339)</f>
        <v>#VALUE!</v>
      </c>
      <c r="F339" t="e">
        <f>[1]!CDAGet($E$11, $E$17, F$19, $E$18, $D339, $E$12, $F$12, $E$13, $F$13, $E$14, $F$14, $E$15, $F$15, $E$16, $F$16) * $F$9 / $F$8</f>
        <v>#VALUE!</v>
      </c>
    </row>
    <row r="340" spans="3:6" x14ac:dyDescent="0.3">
      <c r="C340" s="12" t="s">
        <v>876</v>
      </c>
      <c r="D340" s="12" t="s">
        <v>876</v>
      </c>
      <c r="E340" t="e">
        <f>[1]!CDADesc($E$11, $E$18, $D340)</f>
        <v>#VALUE!</v>
      </c>
      <c r="F340" t="e">
        <f>[1]!CDAGet($E$11, $E$17, F$19, $E$18, $D340, $E$12, $F$12, $E$13, $F$13, $E$14, $F$14, $E$15, $F$15, $E$16, $F$16) * $F$9 / $F$8</f>
        <v>#VALUE!</v>
      </c>
    </row>
    <row r="341" spans="3:6" x14ac:dyDescent="0.3">
      <c r="C341" s="12" t="s">
        <v>877</v>
      </c>
      <c r="D341" s="12" t="s">
        <v>877</v>
      </c>
      <c r="E341" t="e">
        <f>[1]!CDADesc($E$11, $E$18, $D341)</f>
        <v>#VALUE!</v>
      </c>
      <c r="F341" t="e">
        <f>[1]!CDAGet($E$11, $E$17, F$19, $E$18, $D341, $E$12, $F$12, $E$13, $F$13, $E$14, $F$14, $E$15, $F$15, $E$16, $F$16) * $F$9 / $F$8</f>
        <v>#VALUE!</v>
      </c>
    </row>
    <row r="342" spans="3:6" x14ac:dyDescent="0.3">
      <c r="C342" s="12" t="s">
        <v>878</v>
      </c>
      <c r="D342" s="12" t="s">
        <v>878</v>
      </c>
      <c r="E342" t="e">
        <f>[1]!CDADesc($E$11, $E$18, $D342)</f>
        <v>#VALUE!</v>
      </c>
      <c r="F342" t="e">
        <f>[1]!CDAGet($E$11, $E$17, F$19, $E$18, $D342, $E$12, $F$12, $E$13, $F$13, $E$14, $F$14, $E$15, $F$15, $E$16, $F$16) * $F$9 / $F$8</f>
        <v>#VALUE!</v>
      </c>
    </row>
    <row r="343" spans="3:6" x14ac:dyDescent="0.3">
      <c r="C343" s="12" t="s">
        <v>879</v>
      </c>
      <c r="D343" s="12" t="s">
        <v>879</v>
      </c>
      <c r="E343" t="e">
        <f>[1]!CDADesc($E$11, $E$18, $D343)</f>
        <v>#VALUE!</v>
      </c>
      <c r="F343" t="e">
        <f>[1]!CDAGet($E$11, $E$17, F$19, $E$18, $D343, $E$12, $F$12, $E$13, $F$13, $E$14, $F$14, $E$15, $F$15, $E$16, $F$16) * $F$9 / $F$8</f>
        <v>#VALUE!</v>
      </c>
    </row>
    <row r="344" spans="3:6" x14ac:dyDescent="0.3">
      <c r="C344" s="12" t="s">
        <v>880</v>
      </c>
      <c r="D344" s="12" t="s">
        <v>880</v>
      </c>
      <c r="E344" t="e">
        <f>[1]!CDADesc($E$11, $E$18, $D344)</f>
        <v>#VALUE!</v>
      </c>
      <c r="F344" t="e">
        <f>[1]!CDAGet($E$11, $E$17, F$19, $E$18, $D344, $E$12, $F$12, $E$13, $F$13, $E$14, $F$14, $E$15, $F$15, $E$16, $F$16) * $F$9 / $F$8</f>
        <v>#VALUE!</v>
      </c>
    </row>
    <row r="345" spans="3:6" x14ac:dyDescent="0.3">
      <c r="C345" s="12" t="s">
        <v>881</v>
      </c>
      <c r="D345" s="12" t="s">
        <v>881</v>
      </c>
      <c r="E345" t="e">
        <f>[1]!CDADesc($E$11, $E$18, $D345)</f>
        <v>#VALUE!</v>
      </c>
      <c r="F345" t="e">
        <f>[1]!CDAGet($E$11, $E$17, F$19, $E$18, $D345, $E$12, $F$12, $E$13, $F$13, $E$14, $F$14, $E$15, $F$15, $E$16, $F$16) * $F$9 / $F$8</f>
        <v>#VALUE!</v>
      </c>
    </row>
    <row r="346" spans="3:6" x14ac:dyDescent="0.3">
      <c r="C346" s="12" t="s">
        <v>882</v>
      </c>
      <c r="D346" s="12" t="s">
        <v>882</v>
      </c>
      <c r="E346" t="e">
        <f>[1]!CDADesc($E$11, $E$18, $D346)</f>
        <v>#VALUE!</v>
      </c>
      <c r="F346" t="e">
        <f>[1]!CDAGet($E$11, $E$17, F$19, $E$18, $D346, $E$12, $F$12, $E$13, $F$13, $E$14, $F$14, $E$15, $F$15, $E$16, $F$16) * $F$9 / $F$8</f>
        <v>#VALUE!</v>
      </c>
    </row>
    <row r="347" spans="3:6" x14ac:dyDescent="0.3">
      <c r="C347" s="12" t="s">
        <v>883</v>
      </c>
      <c r="D347" s="12" t="s">
        <v>883</v>
      </c>
      <c r="E347" t="e">
        <f>[1]!CDADesc($E$11, $E$18, $D347)</f>
        <v>#VALUE!</v>
      </c>
      <c r="F347" t="e">
        <f>[1]!CDAGet($E$11, $E$17, F$19, $E$18, $D347, $E$12, $F$12, $E$13, $F$13, $E$14, $F$14, $E$15, $F$15, $E$16, $F$16) * $F$9 / $F$8</f>
        <v>#VALUE!</v>
      </c>
    </row>
    <row r="348" spans="3:6" x14ac:dyDescent="0.3">
      <c r="C348" s="12" t="s">
        <v>884</v>
      </c>
      <c r="D348" s="12" t="s">
        <v>884</v>
      </c>
      <c r="E348" t="e">
        <f>[1]!CDADesc($E$11, $E$18, $D348)</f>
        <v>#VALUE!</v>
      </c>
      <c r="F348" t="e">
        <f>[1]!CDAGet($E$11, $E$17, F$19, $E$18, $D348, $E$12, $F$12, $E$13, $F$13, $E$14, $F$14, $E$15, $F$15, $E$16, $F$16) * $F$9 / $F$8</f>
        <v>#VALUE!</v>
      </c>
    </row>
    <row r="349" spans="3:6" x14ac:dyDescent="0.3">
      <c r="C349" s="12" t="s">
        <v>885</v>
      </c>
      <c r="D349" s="12" t="s">
        <v>885</v>
      </c>
      <c r="E349" t="e">
        <f>[1]!CDADesc($E$11, $E$18, $D349)</f>
        <v>#VALUE!</v>
      </c>
      <c r="F349" t="e">
        <f>[1]!CDAGet($E$11, $E$17, F$19, $E$18, $D349, $E$12, $F$12, $E$13, $F$13, $E$14, $F$14, $E$15, $F$15, $E$16, $F$16) * $F$9 / $F$8</f>
        <v>#VALUE!</v>
      </c>
    </row>
    <row r="350" spans="3:6" x14ac:dyDescent="0.3">
      <c r="C350" s="12" t="s">
        <v>886</v>
      </c>
      <c r="D350" s="12" t="s">
        <v>886</v>
      </c>
      <c r="E350" t="e">
        <f>[1]!CDADesc($E$11, $E$18, $D350)</f>
        <v>#VALUE!</v>
      </c>
      <c r="F350" t="e">
        <f>[1]!CDAGet($E$11, $E$17, F$19, $E$18, $D350, $E$12, $F$12, $E$13, $F$13, $E$14, $F$14, $E$15, $F$15, $E$16, $F$16) * $F$9 / $F$8</f>
        <v>#VALUE!</v>
      </c>
    </row>
    <row r="351" spans="3:6" x14ac:dyDescent="0.3">
      <c r="C351" s="12" t="s">
        <v>887</v>
      </c>
      <c r="D351" s="12" t="s">
        <v>887</v>
      </c>
      <c r="E351" t="e">
        <f>[1]!CDADesc($E$11, $E$18, $D351)</f>
        <v>#VALUE!</v>
      </c>
      <c r="F351" t="e">
        <f>[1]!CDAGet($E$11, $E$17, F$19, $E$18, $D351, $E$12, $F$12, $E$13, $F$13, $E$14, $F$14, $E$15, $F$15, $E$16, $F$16) * $F$9 / $F$8</f>
        <v>#VALUE!</v>
      </c>
    </row>
    <row r="352" spans="3:6" x14ac:dyDescent="0.3">
      <c r="C352" s="12" t="s">
        <v>888</v>
      </c>
      <c r="D352" s="12" t="s">
        <v>888</v>
      </c>
      <c r="E352" t="e">
        <f>[1]!CDADesc($E$11, $E$18, $D352)</f>
        <v>#VALUE!</v>
      </c>
      <c r="F352" t="e">
        <f>[1]!CDAGet($E$11, $E$17, F$19, $E$18, $D352, $E$12, $F$12, $E$13, $F$13, $E$14, $F$14, $E$15, $F$15, $E$16, $F$16) * $F$9 / $F$8</f>
        <v>#VALUE!</v>
      </c>
    </row>
    <row r="353" spans="3:6" x14ac:dyDescent="0.3">
      <c r="C353" s="12" t="s">
        <v>889</v>
      </c>
      <c r="D353" s="12" t="s">
        <v>889</v>
      </c>
      <c r="E353" t="e">
        <f>[1]!CDADesc($E$11, $E$18, $D353)</f>
        <v>#VALUE!</v>
      </c>
      <c r="F353" t="e">
        <f>[1]!CDAGet($E$11, $E$17, F$19, $E$18, $D353, $E$12, $F$12, $E$13, $F$13, $E$14, $F$14, $E$15, $F$15, $E$16, $F$16) * $F$9 / $F$8</f>
        <v>#VALUE!</v>
      </c>
    </row>
    <row r="354" spans="3:6" x14ac:dyDescent="0.3">
      <c r="C354" s="12" t="s">
        <v>890</v>
      </c>
      <c r="D354" s="12" t="s">
        <v>890</v>
      </c>
      <c r="E354" t="e">
        <f>[1]!CDADesc($E$11, $E$18, $D354)</f>
        <v>#VALUE!</v>
      </c>
      <c r="F354" t="e">
        <f>[1]!CDAGet($E$11, $E$17, F$19, $E$18, $D354, $E$12, $F$12, $E$13, $F$13, $E$14, $F$14, $E$15, $F$15, $E$16, $F$16) * $F$9 / $F$8</f>
        <v>#VALUE!</v>
      </c>
    </row>
    <row r="355" spans="3:6" x14ac:dyDescent="0.3">
      <c r="C355" s="12" t="s">
        <v>891</v>
      </c>
      <c r="D355" s="12" t="s">
        <v>891</v>
      </c>
      <c r="E355" t="e">
        <f>[1]!CDADesc($E$11, $E$18, $D355)</f>
        <v>#VALUE!</v>
      </c>
      <c r="F355" t="e">
        <f>[1]!CDAGet($E$11, $E$17, F$19, $E$18, $D355, $E$12, $F$12, $E$13, $F$13, $E$14, $F$14, $E$15, $F$15, $E$16, $F$16) * $F$9 / $F$8</f>
        <v>#VALUE!</v>
      </c>
    </row>
    <row r="356" spans="3:6" x14ac:dyDescent="0.3">
      <c r="C356" s="12" t="s">
        <v>892</v>
      </c>
      <c r="D356" s="12" t="s">
        <v>892</v>
      </c>
      <c r="E356" t="e">
        <f>[1]!CDADesc($E$11, $E$18, $D356)</f>
        <v>#VALUE!</v>
      </c>
      <c r="F356" t="e">
        <f>[1]!CDAGet($E$11, $E$17, F$19, $E$18, $D356, $E$12, $F$12, $E$13, $F$13, $E$14, $F$14, $E$15, $F$15, $E$16, $F$16) * $F$9 / $F$8</f>
        <v>#VALUE!</v>
      </c>
    </row>
    <row r="357" spans="3:6" x14ac:dyDescent="0.3">
      <c r="C357" s="12" t="s">
        <v>893</v>
      </c>
      <c r="D357" s="12" t="s">
        <v>893</v>
      </c>
      <c r="E357" t="e">
        <f>[1]!CDADesc($E$11, $E$18, $D357)</f>
        <v>#VALUE!</v>
      </c>
      <c r="F357" t="e">
        <f>[1]!CDAGet($E$11, $E$17, F$19, $E$18, $D357, $E$12, $F$12, $E$13, $F$13, $E$14, $F$14, $E$15, $F$15, $E$16, $F$16) * $F$9 / $F$8</f>
        <v>#VALUE!</v>
      </c>
    </row>
    <row r="358" spans="3:6" x14ac:dyDescent="0.3">
      <c r="C358" s="12" t="s">
        <v>894</v>
      </c>
      <c r="D358" s="12" t="s">
        <v>894</v>
      </c>
      <c r="E358" t="e">
        <f>[1]!CDADesc($E$11, $E$18, $D358)</f>
        <v>#VALUE!</v>
      </c>
      <c r="F358" t="e">
        <f>[1]!CDAGet($E$11, $E$17, F$19, $E$18, $D358, $E$12, $F$12, $E$13, $F$13, $E$14, $F$14, $E$15, $F$15, $E$16, $F$16) * $F$9 / $F$8</f>
        <v>#VALUE!</v>
      </c>
    </row>
    <row r="359" spans="3:6" x14ac:dyDescent="0.3">
      <c r="C359" s="12" t="s">
        <v>895</v>
      </c>
      <c r="D359" s="12" t="s">
        <v>895</v>
      </c>
      <c r="E359" t="e">
        <f>[1]!CDADesc($E$11, $E$18, $D359)</f>
        <v>#VALUE!</v>
      </c>
      <c r="F359" t="e">
        <f>[1]!CDAGet($E$11, $E$17, F$19, $E$18, $D359, $E$12, $F$12, $E$13, $F$13, $E$14, $F$14, $E$15, $F$15, $E$16, $F$16) * $F$9 / $F$8</f>
        <v>#VALUE!</v>
      </c>
    </row>
    <row r="360" spans="3:6" x14ac:dyDescent="0.3">
      <c r="C360" s="12" t="s">
        <v>896</v>
      </c>
      <c r="D360" s="12" t="s">
        <v>896</v>
      </c>
      <c r="E360" t="e">
        <f>[1]!CDADesc($E$11, $E$18, $D360)</f>
        <v>#VALUE!</v>
      </c>
      <c r="F360" t="e">
        <f>[1]!CDAGet($E$11, $E$17, F$19, $E$18, $D360, $E$12, $F$12, $E$13, $F$13, $E$14, $F$14, $E$15, $F$15, $E$16, $F$16) * $F$9 / $F$8</f>
        <v>#VALUE!</v>
      </c>
    </row>
    <row r="361" spans="3:6" x14ac:dyDescent="0.3">
      <c r="C361" s="12" t="s">
        <v>897</v>
      </c>
      <c r="D361" s="12" t="s">
        <v>897</v>
      </c>
      <c r="E361" t="e">
        <f>[1]!CDADesc($E$11, $E$18, $D361)</f>
        <v>#VALUE!</v>
      </c>
      <c r="F361" t="e">
        <f>[1]!CDAGet($E$11, $E$17, F$19, $E$18, $D361, $E$12, $F$12, $E$13, $F$13, $E$14, $F$14, $E$15, $F$15, $E$16, $F$16) * $F$9 / $F$8</f>
        <v>#VALUE!</v>
      </c>
    </row>
    <row r="362" spans="3:6" x14ac:dyDescent="0.3">
      <c r="C362" s="12" t="s">
        <v>898</v>
      </c>
      <c r="D362" s="12" t="s">
        <v>898</v>
      </c>
      <c r="E362" t="e">
        <f>[1]!CDADesc($E$11, $E$18, $D362)</f>
        <v>#VALUE!</v>
      </c>
      <c r="F362" t="e">
        <f>[1]!CDAGet($E$11, $E$17, F$19, $E$18, $D362, $E$12, $F$12, $E$13, $F$13, $E$14, $F$14, $E$15, $F$15, $E$16, $F$16) * $F$9 / $F$8</f>
        <v>#VALUE!</v>
      </c>
    </row>
    <row r="363" spans="3:6" x14ac:dyDescent="0.3">
      <c r="C363" s="12" t="s">
        <v>899</v>
      </c>
      <c r="D363" s="12" t="s">
        <v>899</v>
      </c>
      <c r="E363" t="e">
        <f>[1]!CDADesc($E$11, $E$18, $D363)</f>
        <v>#VALUE!</v>
      </c>
      <c r="F363" t="e">
        <f>[1]!CDAGet($E$11, $E$17, F$19, $E$18, $D363, $E$12, $F$12, $E$13, $F$13, $E$14, $F$14, $E$15, $F$15, $E$16, $F$16) * $F$9 / $F$8</f>
        <v>#VALUE!</v>
      </c>
    </row>
    <row r="364" spans="3:6" x14ac:dyDescent="0.3">
      <c r="C364" s="12" t="s">
        <v>900</v>
      </c>
      <c r="D364" s="12" t="s">
        <v>900</v>
      </c>
      <c r="E364" t="e">
        <f>[1]!CDADesc($E$11, $E$18, $D364)</f>
        <v>#VALUE!</v>
      </c>
      <c r="F364" t="e">
        <f>[1]!CDAGet($E$11, $E$17, F$19, $E$18, $D364, $E$12, $F$12, $E$13, $F$13, $E$14, $F$14, $E$15, $F$15, $E$16, $F$16) * $F$9 / $F$8</f>
        <v>#VALUE!</v>
      </c>
    </row>
    <row r="365" spans="3:6" x14ac:dyDescent="0.3">
      <c r="C365" s="12" t="s">
        <v>901</v>
      </c>
      <c r="D365" s="12" t="s">
        <v>901</v>
      </c>
      <c r="E365" t="e">
        <f>[1]!CDADesc($E$11, $E$18, $D365)</f>
        <v>#VALUE!</v>
      </c>
      <c r="F365" t="e">
        <f>[1]!CDAGet($E$11, $E$17, F$19, $E$18, $D365, $E$12, $F$12, $E$13, $F$13, $E$14, $F$14, $E$15, $F$15, $E$16, $F$16) * $F$9 / $F$8</f>
        <v>#VALUE!</v>
      </c>
    </row>
    <row r="366" spans="3:6" x14ac:dyDescent="0.3">
      <c r="C366" s="12" t="s">
        <v>902</v>
      </c>
      <c r="D366" s="12" t="s">
        <v>902</v>
      </c>
      <c r="E366" t="e">
        <f>[1]!CDADesc($E$11, $E$18, $D366)</f>
        <v>#VALUE!</v>
      </c>
      <c r="F366" t="e">
        <f>[1]!CDAGet($E$11, $E$17, F$19, $E$18, $D366, $E$12, $F$12, $E$13, $F$13, $E$14, $F$14, $E$15, $F$15, $E$16, $F$16) * $F$9 / $F$8</f>
        <v>#VALUE!</v>
      </c>
    </row>
    <row r="367" spans="3:6" x14ac:dyDescent="0.3">
      <c r="C367" s="12" t="s">
        <v>903</v>
      </c>
      <c r="D367" s="12" t="s">
        <v>903</v>
      </c>
      <c r="E367" t="e">
        <f>[1]!CDADesc($E$11, $E$18, $D367)</f>
        <v>#VALUE!</v>
      </c>
      <c r="F367" t="e">
        <f>[1]!CDAGet($E$11, $E$17, F$19, $E$18, $D367, $E$12, $F$12, $E$13, $F$13, $E$14, $F$14, $E$15, $F$15, $E$16, $F$16) * $F$9 / $F$8</f>
        <v>#VALUE!</v>
      </c>
    </row>
    <row r="368" spans="3:6" x14ac:dyDescent="0.3">
      <c r="C368" s="12" t="s">
        <v>904</v>
      </c>
      <c r="D368" s="12" t="s">
        <v>904</v>
      </c>
      <c r="E368" t="e">
        <f>[1]!CDADesc($E$11, $E$18, $D368)</f>
        <v>#VALUE!</v>
      </c>
      <c r="F368" t="e">
        <f>[1]!CDAGet($E$11, $E$17, F$19, $E$18, $D368, $E$12, $F$12, $E$13, $F$13, $E$14, $F$14, $E$15, $F$15, $E$16, $F$16) * $F$9 / $F$8</f>
        <v>#VALUE!</v>
      </c>
    </row>
    <row r="369" spans="3:6" x14ac:dyDescent="0.3">
      <c r="C369" s="12" t="s">
        <v>905</v>
      </c>
      <c r="D369" s="12" t="s">
        <v>905</v>
      </c>
      <c r="E369" t="e">
        <f>[1]!CDADesc($E$11, $E$18, $D369)</f>
        <v>#VALUE!</v>
      </c>
      <c r="F369" t="e">
        <f>[1]!CDAGet($E$11, $E$17, F$19, $E$18, $D369, $E$12, $F$12, $E$13, $F$13, $E$14, $F$14, $E$15, $F$15, $E$16, $F$16) * $F$9 / $F$8</f>
        <v>#VALUE!</v>
      </c>
    </row>
    <row r="370" spans="3:6" x14ac:dyDescent="0.3">
      <c r="C370" s="12" t="s">
        <v>906</v>
      </c>
      <c r="D370" s="12" t="s">
        <v>906</v>
      </c>
      <c r="E370" t="e">
        <f>[1]!CDADesc($E$11, $E$18, $D370)</f>
        <v>#VALUE!</v>
      </c>
      <c r="F370" t="e">
        <f>[1]!CDAGet($E$11, $E$17, F$19, $E$18, $D370, $E$12, $F$12, $E$13, $F$13, $E$14, $F$14, $E$15, $F$15, $E$16, $F$16) * $F$9 / $F$8</f>
        <v>#VALUE!</v>
      </c>
    </row>
    <row r="371" spans="3:6" x14ac:dyDescent="0.3">
      <c r="C371" s="12" t="s">
        <v>907</v>
      </c>
      <c r="D371" s="12" t="s">
        <v>907</v>
      </c>
      <c r="E371" t="e">
        <f>[1]!CDADesc($E$11, $E$18, $D371)</f>
        <v>#VALUE!</v>
      </c>
      <c r="F371" t="e">
        <f>[1]!CDAGet($E$11, $E$17, F$19, $E$18, $D371, $E$12, $F$12, $E$13, $F$13, $E$14, $F$14, $E$15, $F$15, $E$16, $F$16) * $F$9 / $F$8</f>
        <v>#VALUE!</v>
      </c>
    </row>
    <row r="372" spans="3:6" x14ac:dyDescent="0.3">
      <c r="C372" s="12" t="s">
        <v>908</v>
      </c>
      <c r="D372" s="12" t="s">
        <v>908</v>
      </c>
      <c r="E372" t="e">
        <f>[1]!CDADesc($E$11, $E$18, $D372)</f>
        <v>#VALUE!</v>
      </c>
      <c r="F372" t="e">
        <f>[1]!CDAGet($E$11, $E$17, F$19, $E$18, $D372, $E$12, $F$12, $E$13, $F$13, $E$14, $F$14, $E$15, $F$15, $E$16, $F$16) * $F$9 / $F$8</f>
        <v>#VALUE!</v>
      </c>
    </row>
    <row r="373" spans="3:6" x14ac:dyDescent="0.3">
      <c r="C373" s="12" t="s">
        <v>909</v>
      </c>
      <c r="D373" s="12" t="s">
        <v>909</v>
      </c>
      <c r="E373" t="e">
        <f>[1]!CDADesc($E$11, $E$18, $D373)</f>
        <v>#VALUE!</v>
      </c>
      <c r="F373" t="e">
        <f>[1]!CDAGet($E$11, $E$17, F$19, $E$18, $D373, $E$12, $F$12, $E$13, $F$13, $E$14, $F$14, $E$15, $F$15, $E$16, $F$16) * $F$9 / $F$8</f>
        <v>#VALUE!</v>
      </c>
    </row>
    <row r="374" spans="3:6" x14ac:dyDescent="0.3">
      <c r="C374" s="12" t="s">
        <v>910</v>
      </c>
      <c r="D374" s="12" t="s">
        <v>910</v>
      </c>
      <c r="E374" t="e">
        <f>[1]!CDADesc($E$11, $E$18, $D374)</f>
        <v>#VALUE!</v>
      </c>
      <c r="F374" t="e">
        <f>[1]!CDAGet($E$11, $E$17, F$19, $E$18, $D374, $E$12, $F$12, $E$13, $F$13, $E$14, $F$14, $E$15, $F$15, $E$16, $F$16) * $F$9 / $F$8</f>
        <v>#VALUE!</v>
      </c>
    </row>
    <row r="375" spans="3:6" x14ac:dyDescent="0.3">
      <c r="C375" s="12" t="s">
        <v>911</v>
      </c>
      <c r="D375" s="12" t="s">
        <v>911</v>
      </c>
      <c r="E375" t="e">
        <f>[1]!CDADesc($E$11, $E$18, $D375)</f>
        <v>#VALUE!</v>
      </c>
      <c r="F375" t="e">
        <f>[1]!CDAGet($E$11, $E$17, F$19, $E$18, $D375, $E$12, $F$12, $E$13, $F$13, $E$14, $F$14, $E$15, $F$15, $E$16, $F$16) * $F$9 / $F$8</f>
        <v>#VALUE!</v>
      </c>
    </row>
    <row r="376" spans="3:6" x14ac:dyDescent="0.3">
      <c r="C376" s="12" t="s">
        <v>912</v>
      </c>
      <c r="D376" s="12" t="s">
        <v>912</v>
      </c>
      <c r="E376" t="e">
        <f>[1]!CDADesc($E$11, $E$18, $D376)</f>
        <v>#VALUE!</v>
      </c>
      <c r="F376" t="e">
        <f>[1]!CDAGet($E$11, $E$17, F$19, $E$18, $D376, $E$12, $F$12, $E$13, $F$13, $E$14, $F$14, $E$15, $F$15, $E$16, $F$16) * $F$9 / $F$8</f>
        <v>#VALUE!</v>
      </c>
    </row>
    <row r="377" spans="3:6" x14ac:dyDescent="0.3">
      <c r="C377" s="12" t="s">
        <v>913</v>
      </c>
      <c r="D377" s="12" t="s">
        <v>913</v>
      </c>
      <c r="E377" t="e">
        <f>[1]!CDADesc($E$11, $E$18, $D377)</f>
        <v>#VALUE!</v>
      </c>
      <c r="F377" t="e">
        <f>[1]!CDAGet($E$11, $E$17, F$19, $E$18, $D377, $E$12, $F$12, $E$13, $F$13, $E$14, $F$14, $E$15, $F$15, $E$16, $F$16) * $F$9 / $F$8</f>
        <v>#VALUE!</v>
      </c>
    </row>
    <row r="378" spans="3:6" x14ac:dyDescent="0.3">
      <c r="C378" s="12" t="s">
        <v>914</v>
      </c>
      <c r="D378" s="12" t="s">
        <v>914</v>
      </c>
      <c r="E378" t="e">
        <f>[1]!CDADesc($E$11, $E$18, $D378)</f>
        <v>#VALUE!</v>
      </c>
      <c r="F378" t="e">
        <f>[1]!CDAGet($E$11, $E$17, F$19, $E$18, $D378, $E$12, $F$12, $E$13, $F$13, $E$14, $F$14, $E$15, $F$15, $E$16, $F$16) * $F$9 / $F$8</f>
        <v>#VALUE!</v>
      </c>
    </row>
    <row r="379" spans="3:6" x14ac:dyDescent="0.3">
      <c r="C379" s="12" t="s">
        <v>915</v>
      </c>
      <c r="D379" s="12" t="s">
        <v>915</v>
      </c>
      <c r="E379" t="e">
        <f>[1]!CDADesc($E$11, $E$18, $D379)</f>
        <v>#VALUE!</v>
      </c>
      <c r="F379" t="e">
        <f>[1]!CDAGet($E$11, $E$17, F$19, $E$18, $D379, $E$12, $F$12, $E$13, $F$13, $E$14, $F$14, $E$15, $F$15, $E$16, $F$16) * $F$9 / $F$8</f>
        <v>#VALUE!</v>
      </c>
    </row>
    <row r="380" spans="3:6" x14ac:dyDescent="0.3">
      <c r="C380" s="12" t="s">
        <v>916</v>
      </c>
      <c r="D380" s="12" t="s">
        <v>916</v>
      </c>
      <c r="E380" t="e">
        <f>[1]!CDADesc($E$11, $E$18, $D380)</f>
        <v>#VALUE!</v>
      </c>
      <c r="F380" t="e">
        <f>[1]!CDAGet($E$11, $E$17, F$19, $E$18, $D380, $E$12, $F$12, $E$13, $F$13, $E$14, $F$14, $E$15, $F$15, $E$16, $F$16) * $F$9 / $F$8</f>
        <v>#VALUE!</v>
      </c>
    </row>
    <row r="381" spans="3:6" x14ac:dyDescent="0.3">
      <c r="C381" s="12" t="s">
        <v>917</v>
      </c>
      <c r="D381" s="12" t="s">
        <v>917</v>
      </c>
      <c r="E381" t="e">
        <f>[1]!CDADesc($E$11, $E$18, $D381)</f>
        <v>#VALUE!</v>
      </c>
      <c r="F381" t="e">
        <f>[1]!CDAGet($E$11, $E$17, F$19, $E$18, $D381, $E$12, $F$12, $E$13, $F$13, $E$14, $F$14, $E$15, $F$15, $E$16, $F$16) * $F$9 / $F$8</f>
        <v>#VALUE!</v>
      </c>
    </row>
    <row r="382" spans="3:6" x14ac:dyDescent="0.3">
      <c r="C382" s="12" t="s">
        <v>918</v>
      </c>
      <c r="D382" s="12" t="s">
        <v>918</v>
      </c>
      <c r="E382" t="e">
        <f>[1]!CDADesc($E$11, $E$18, $D382)</f>
        <v>#VALUE!</v>
      </c>
      <c r="F382" t="e">
        <f>[1]!CDAGet($E$11, $E$17, F$19, $E$18, $D382, $E$12, $F$12, $E$13, $F$13, $E$14, $F$14, $E$15, $F$15, $E$16, $F$16) * $F$9 / $F$8</f>
        <v>#VALUE!</v>
      </c>
    </row>
    <row r="383" spans="3:6" x14ac:dyDescent="0.3">
      <c r="C383" s="12" t="s">
        <v>919</v>
      </c>
      <c r="D383" s="12" t="s">
        <v>919</v>
      </c>
      <c r="E383" t="e">
        <f>[1]!CDADesc($E$11, $E$18, $D383)</f>
        <v>#VALUE!</v>
      </c>
      <c r="F383" t="e">
        <f>[1]!CDAGet($E$11, $E$17, F$19, $E$18, $D383, $E$12, $F$12, $E$13, $F$13, $E$14, $F$14, $E$15, $F$15, $E$16, $F$16) * $F$9 / $F$8</f>
        <v>#VALUE!</v>
      </c>
    </row>
    <row r="384" spans="3:6" x14ac:dyDescent="0.3">
      <c r="C384" s="12" t="s">
        <v>920</v>
      </c>
      <c r="D384" s="12" t="s">
        <v>920</v>
      </c>
      <c r="E384" t="e">
        <f>[1]!CDADesc($E$11, $E$18, $D384)</f>
        <v>#VALUE!</v>
      </c>
      <c r="F384" t="e">
        <f>[1]!CDAGet($E$11, $E$17, F$19, $E$18, $D384, $E$12, $F$12, $E$13, $F$13, $E$14, $F$14, $E$15, $F$15, $E$16, $F$16) * $F$9 / $F$8</f>
        <v>#VALUE!</v>
      </c>
    </row>
    <row r="385" spans="3:6" x14ac:dyDescent="0.3">
      <c r="C385" s="12" t="s">
        <v>921</v>
      </c>
      <c r="D385" s="12" t="s">
        <v>921</v>
      </c>
      <c r="E385" t="e">
        <f>[1]!CDADesc($E$11, $E$18, $D385)</f>
        <v>#VALUE!</v>
      </c>
      <c r="F385" t="e">
        <f>[1]!CDAGet($E$11, $E$17, F$19, $E$18, $D385, $E$12, $F$12, $E$13, $F$13, $E$14, $F$14, $E$15, $F$15, $E$16, $F$16) * $F$9 / $F$8</f>
        <v>#VALUE!</v>
      </c>
    </row>
    <row r="386" spans="3:6" x14ac:dyDescent="0.3">
      <c r="C386" s="12" t="s">
        <v>922</v>
      </c>
      <c r="D386" s="12" t="s">
        <v>922</v>
      </c>
      <c r="E386" t="e">
        <f>[1]!CDADesc($E$11, $E$18, $D386)</f>
        <v>#VALUE!</v>
      </c>
      <c r="F386" t="e">
        <f>[1]!CDAGet($E$11, $E$17, F$19, $E$18, $D386, $E$12, $F$12, $E$13, $F$13, $E$14, $F$14, $E$15, $F$15, $E$16, $F$16) * $F$9 / $F$8</f>
        <v>#VALUE!</v>
      </c>
    </row>
    <row r="387" spans="3:6" x14ac:dyDescent="0.3">
      <c r="C387" s="12" t="s">
        <v>923</v>
      </c>
      <c r="D387" s="12" t="s">
        <v>923</v>
      </c>
      <c r="E387" t="e">
        <f>[1]!CDADesc($E$11, $E$18, $D387)</f>
        <v>#VALUE!</v>
      </c>
      <c r="F387" t="e">
        <f>[1]!CDAGet($E$11, $E$17, F$19, $E$18, $D387, $E$12, $F$12, $E$13, $F$13, $E$14, $F$14, $E$15, $F$15, $E$16, $F$16) * $F$9 / $F$8</f>
        <v>#VALUE!</v>
      </c>
    </row>
    <row r="388" spans="3:6" x14ac:dyDescent="0.3">
      <c r="C388" s="12" t="s">
        <v>924</v>
      </c>
      <c r="D388" s="12" t="s">
        <v>924</v>
      </c>
      <c r="E388" t="e">
        <f>[1]!CDADesc($E$11, $E$18, $D388)</f>
        <v>#VALUE!</v>
      </c>
      <c r="F388" t="e">
        <f>[1]!CDAGet($E$11, $E$17, F$19, $E$18, $D388, $E$12, $F$12, $E$13, $F$13, $E$14, $F$14, $E$15, $F$15, $E$16, $F$16) * $F$9 / $F$8</f>
        <v>#VALUE!</v>
      </c>
    </row>
    <row r="389" spans="3:6" x14ac:dyDescent="0.3">
      <c r="C389" s="12" t="s">
        <v>925</v>
      </c>
      <c r="D389" s="12" t="s">
        <v>925</v>
      </c>
      <c r="E389" t="e">
        <f>[1]!CDADesc($E$11, $E$18, $D389)</f>
        <v>#VALUE!</v>
      </c>
      <c r="F389" t="e">
        <f>[1]!CDAGet($E$11, $E$17, F$19, $E$18, $D389, $E$12, $F$12, $E$13, $F$13, $E$14, $F$14, $E$15, $F$15, $E$16, $F$16) * $F$9 / $F$8</f>
        <v>#VALUE!</v>
      </c>
    </row>
    <row r="390" spans="3:6" x14ac:dyDescent="0.3">
      <c r="C390" s="12" t="s">
        <v>926</v>
      </c>
      <c r="D390" s="12" t="s">
        <v>926</v>
      </c>
      <c r="E390" t="e">
        <f>[1]!CDADesc($E$11, $E$18, $D390)</f>
        <v>#VALUE!</v>
      </c>
      <c r="F390" t="e">
        <f>[1]!CDAGet($E$11, $E$17, F$19, $E$18, $D390, $E$12, $F$12, $E$13, $F$13, $E$14, $F$14, $E$15, $F$15, $E$16, $F$16) * $F$9 / $F$8</f>
        <v>#VALUE!</v>
      </c>
    </row>
    <row r="391" spans="3:6" x14ac:dyDescent="0.3">
      <c r="C391" s="12" t="s">
        <v>927</v>
      </c>
      <c r="D391" s="12" t="s">
        <v>927</v>
      </c>
      <c r="E391" t="e">
        <f>[1]!CDADesc($E$11, $E$18, $D391)</f>
        <v>#VALUE!</v>
      </c>
      <c r="F391" t="e">
        <f>[1]!CDAGet($E$11, $E$17, F$19, $E$18, $D391, $E$12, $F$12, $E$13, $F$13, $E$14, $F$14, $E$15, $F$15, $E$16, $F$16) * $F$9 / $F$8</f>
        <v>#VALUE!</v>
      </c>
    </row>
    <row r="392" spans="3:6" x14ac:dyDescent="0.3">
      <c r="C392" s="12" t="s">
        <v>928</v>
      </c>
      <c r="D392" s="12" t="s">
        <v>928</v>
      </c>
      <c r="E392" t="e">
        <f>[1]!CDADesc($E$11, $E$18, $D392)</f>
        <v>#VALUE!</v>
      </c>
      <c r="F392" t="e">
        <f>[1]!CDAGet($E$11, $E$17, F$19, $E$18, $D392, $E$12, $F$12, $E$13, $F$13, $E$14, $F$14, $E$15, $F$15, $E$16, $F$16) * $F$9 / $F$8</f>
        <v>#VALUE!</v>
      </c>
    </row>
    <row r="393" spans="3:6" x14ac:dyDescent="0.3">
      <c r="C393" s="12" t="s">
        <v>929</v>
      </c>
      <c r="D393" s="12" t="s">
        <v>929</v>
      </c>
      <c r="E393" t="e">
        <f>[1]!CDADesc($E$11, $E$18, $D393)</f>
        <v>#VALUE!</v>
      </c>
      <c r="F393" t="e">
        <f>[1]!CDAGet($E$11, $E$17, F$19, $E$18, $D393, $E$12, $F$12, $E$13, $F$13, $E$14, $F$14, $E$15, $F$15, $E$16, $F$16) * $F$9 / $F$8</f>
        <v>#VALUE!</v>
      </c>
    </row>
    <row r="394" spans="3:6" x14ac:dyDescent="0.3">
      <c r="C394" s="12" t="s">
        <v>930</v>
      </c>
      <c r="D394" s="12" t="s">
        <v>930</v>
      </c>
      <c r="E394" t="e">
        <f>[1]!CDADesc($E$11, $E$18, $D394)</f>
        <v>#VALUE!</v>
      </c>
      <c r="F394" t="e">
        <f>[1]!CDAGet($E$11, $E$17, F$19, $E$18, $D394, $E$12, $F$12, $E$13, $F$13, $E$14, $F$14, $E$15, $F$15, $E$16, $F$16) * $F$9 / $F$8</f>
        <v>#VALUE!</v>
      </c>
    </row>
    <row r="395" spans="3:6" x14ac:dyDescent="0.3">
      <c r="C395" s="12" t="s">
        <v>931</v>
      </c>
      <c r="D395" s="12" t="s">
        <v>931</v>
      </c>
      <c r="E395" t="e">
        <f>[1]!CDADesc($E$11, $E$18, $D395)</f>
        <v>#VALUE!</v>
      </c>
      <c r="F395" t="e">
        <f>[1]!CDAGet($E$11, $E$17, F$19, $E$18, $D395, $E$12, $F$12, $E$13, $F$13, $E$14, $F$14, $E$15, $F$15, $E$16, $F$16) * $F$9 / $F$8</f>
        <v>#VALUE!</v>
      </c>
    </row>
    <row r="396" spans="3:6" x14ac:dyDescent="0.3">
      <c r="C396" s="12" t="s">
        <v>932</v>
      </c>
      <c r="D396" s="12" t="s">
        <v>932</v>
      </c>
      <c r="E396" t="e">
        <f>[1]!CDADesc($E$11, $E$18, $D396)</f>
        <v>#VALUE!</v>
      </c>
      <c r="F396" t="e">
        <f>[1]!CDAGet($E$11, $E$17, F$19, $E$18, $D396, $E$12, $F$12, $E$13, $F$13, $E$14, $F$14, $E$15, $F$15, $E$16, $F$16) * $F$9 / $F$8</f>
        <v>#VALUE!</v>
      </c>
    </row>
    <row r="397" spans="3:6" x14ac:dyDescent="0.3">
      <c r="C397" s="12" t="s">
        <v>933</v>
      </c>
      <c r="D397" s="12" t="s">
        <v>933</v>
      </c>
      <c r="E397" t="e">
        <f>[1]!CDADesc($E$11, $E$18, $D397)</f>
        <v>#VALUE!</v>
      </c>
      <c r="F397" t="e">
        <f>[1]!CDAGet($E$11, $E$17, F$19, $E$18, $D397, $E$12, $F$12, $E$13, $F$13, $E$14, $F$14, $E$15, $F$15, $E$16, $F$16) * $F$9 / $F$8</f>
        <v>#VALUE!</v>
      </c>
    </row>
    <row r="398" spans="3:6" x14ac:dyDescent="0.3">
      <c r="C398" s="12" t="s">
        <v>934</v>
      </c>
      <c r="D398" s="12" t="s">
        <v>934</v>
      </c>
      <c r="E398" t="e">
        <f>[1]!CDADesc($E$11, $E$18, $D398)</f>
        <v>#VALUE!</v>
      </c>
      <c r="F398" t="e">
        <f>[1]!CDAGet($E$11, $E$17, F$19, $E$18, $D398, $E$12, $F$12, $E$13, $F$13, $E$14, $F$14, $E$15, $F$15, $E$16, $F$16) * $F$9 / $F$8</f>
        <v>#VALUE!</v>
      </c>
    </row>
    <row r="399" spans="3:6" x14ac:dyDescent="0.3">
      <c r="C399" s="12" t="s">
        <v>935</v>
      </c>
      <c r="D399" s="12" t="s">
        <v>935</v>
      </c>
      <c r="E399" t="e">
        <f>[1]!CDADesc($E$11, $E$18, $D399)</f>
        <v>#VALUE!</v>
      </c>
      <c r="F399" t="e">
        <f>[1]!CDAGet($E$11, $E$17, F$19, $E$18, $D399, $E$12, $F$12, $E$13, $F$13, $E$14, $F$14, $E$15, $F$15, $E$16, $F$16) * $F$9 / $F$8</f>
        <v>#VALUE!</v>
      </c>
    </row>
    <row r="400" spans="3:6" x14ac:dyDescent="0.3">
      <c r="C400" s="12" t="s">
        <v>936</v>
      </c>
      <c r="D400" s="12" t="s">
        <v>936</v>
      </c>
      <c r="E400" t="e">
        <f>[1]!CDADesc($E$11, $E$18, $D400)</f>
        <v>#VALUE!</v>
      </c>
      <c r="F400" t="e">
        <f>[1]!CDAGet($E$11, $E$17, F$19, $E$18, $D400, $E$12, $F$12, $E$13, $F$13, $E$14, $F$14, $E$15, $F$15, $E$16, $F$16) * $F$9 / $F$8</f>
        <v>#VALUE!</v>
      </c>
    </row>
    <row r="401" spans="3:6" x14ac:dyDescent="0.3">
      <c r="C401" s="12" t="s">
        <v>937</v>
      </c>
      <c r="D401" s="12" t="s">
        <v>937</v>
      </c>
      <c r="E401" t="e">
        <f>[1]!CDADesc($E$11, $E$18, $D401)</f>
        <v>#VALUE!</v>
      </c>
      <c r="F401" t="e">
        <f>[1]!CDAGet($E$11, $E$17, F$19, $E$18, $D401, $E$12, $F$12, $E$13, $F$13, $E$14, $F$14, $E$15, $F$15, $E$16, $F$16) * $F$9 / $F$8</f>
        <v>#VALUE!</v>
      </c>
    </row>
    <row r="402" spans="3:6" x14ac:dyDescent="0.3">
      <c r="C402" s="12" t="s">
        <v>938</v>
      </c>
      <c r="D402" s="12" t="s">
        <v>938</v>
      </c>
      <c r="E402" t="e">
        <f>[1]!CDADesc($E$11, $E$18, $D402)</f>
        <v>#VALUE!</v>
      </c>
      <c r="F402" t="e">
        <f>[1]!CDAGet($E$11, $E$17, F$19, $E$18, $D402, $E$12, $F$12, $E$13, $F$13, $E$14, $F$14, $E$15, $F$15, $E$16, $F$16) * $F$9 / $F$8</f>
        <v>#VALUE!</v>
      </c>
    </row>
    <row r="403" spans="3:6" x14ac:dyDescent="0.3">
      <c r="C403" s="12" t="s">
        <v>939</v>
      </c>
      <c r="D403" s="12" t="s">
        <v>939</v>
      </c>
      <c r="E403" t="e">
        <f>[1]!CDADesc($E$11, $E$18, $D403)</f>
        <v>#VALUE!</v>
      </c>
      <c r="F403" t="e">
        <f>[1]!CDAGet($E$11, $E$17, F$19, $E$18, $D403, $E$12, $F$12, $E$13, $F$13, $E$14, $F$14, $E$15, $F$15, $E$16, $F$16) * $F$9 / $F$8</f>
        <v>#VALUE!</v>
      </c>
    </row>
    <row r="404" spans="3:6" x14ac:dyDescent="0.3">
      <c r="C404" s="12" t="s">
        <v>940</v>
      </c>
      <c r="D404" s="12" t="s">
        <v>940</v>
      </c>
      <c r="E404" t="e">
        <f>[1]!CDADesc($E$11, $E$18, $D404)</f>
        <v>#VALUE!</v>
      </c>
      <c r="F404" t="e">
        <f>[1]!CDAGet($E$11, $E$17, F$19, $E$18, $D404, $E$12, $F$12, $E$13, $F$13, $E$14, $F$14, $E$15, $F$15, $E$16, $F$16) * $F$9 / $F$8</f>
        <v>#VALUE!</v>
      </c>
    </row>
    <row r="405" spans="3:6" x14ac:dyDescent="0.3">
      <c r="C405" s="12" t="s">
        <v>941</v>
      </c>
      <c r="D405" s="12" t="s">
        <v>941</v>
      </c>
      <c r="E405" t="e">
        <f>[1]!CDADesc($E$11, $E$18, $D405)</f>
        <v>#VALUE!</v>
      </c>
      <c r="F405" t="e">
        <f>[1]!CDAGet($E$11, $E$17, F$19, $E$18, $D405, $E$12, $F$12, $E$13, $F$13, $E$14, $F$14, $E$15, $F$15, $E$16, $F$16) * $F$9 / $F$8</f>
        <v>#VALUE!</v>
      </c>
    </row>
    <row r="406" spans="3:6" x14ac:dyDescent="0.3">
      <c r="C406" s="12" t="s">
        <v>942</v>
      </c>
      <c r="D406" s="12" t="s">
        <v>942</v>
      </c>
      <c r="E406" t="e">
        <f>[1]!CDADesc($E$11, $E$18, $D406)</f>
        <v>#VALUE!</v>
      </c>
      <c r="F406" t="e">
        <f>[1]!CDAGet($E$11, $E$17, F$19, $E$18, $D406, $E$12, $F$12, $E$13, $F$13, $E$14, $F$14, $E$15, $F$15, $E$16, $F$16) * $F$9 / $F$8</f>
        <v>#VALUE!</v>
      </c>
    </row>
    <row r="407" spans="3:6" x14ac:dyDescent="0.3">
      <c r="C407" s="12" t="s">
        <v>943</v>
      </c>
      <c r="D407" s="12" t="s">
        <v>943</v>
      </c>
      <c r="E407" t="e">
        <f>[1]!CDADesc($E$11, $E$18, $D407)</f>
        <v>#VALUE!</v>
      </c>
      <c r="F407" t="e">
        <f>[1]!CDAGet($E$11, $E$17, F$19, $E$18, $D407, $E$12, $F$12, $E$13, $F$13, $E$14, $F$14, $E$15, $F$15, $E$16, $F$16) * $F$9 / $F$8</f>
        <v>#VALUE!</v>
      </c>
    </row>
    <row r="408" spans="3:6" x14ac:dyDescent="0.3">
      <c r="C408" s="12" t="s">
        <v>944</v>
      </c>
      <c r="D408" s="12" t="s">
        <v>944</v>
      </c>
      <c r="E408" t="e">
        <f>[1]!CDADesc($E$11, $E$18, $D408)</f>
        <v>#VALUE!</v>
      </c>
      <c r="F408" t="e">
        <f>[1]!CDAGet($E$11, $E$17, F$19, $E$18, $D408, $E$12, $F$12, $E$13, $F$13, $E$14, $F$14, $E$15, $F$15, $E$16, $F$16) * $F$9 / $F$8</f>
        <v>#VALUE!</v>
      </c>
    </row>
    <row r="409" spans="3:6" x14ac:dyDescent="0.3">
      <c r="C409" s="12" t="s">
        <v>945</v>
      </c>
      <c r="D409" s="12" t="s">
        <v>945</v>
      </c>
      <c r="E409" t="e">
        <f>[1]!CDADesc($E$11, $E$18, $D409)</f>
        <v>#VALUE!</v>
      </c>
      <c r="F409" t="e">
        <f>[1]!CDAGet($E$11, $E$17, F$19, $E$18, $D409, $E$12, $F$12, $E$13, $F$13, $E$14, $F$14, $E$15, $F$15, $E$16, $F$16) * $F$9 / $F$8</f>
        <v>#VALUE!</v>
      </c>
    </row>
    <row r="410" spans="3:6" x14ac:dyDescent="0.3">
      <c r="C410" s="12" t="s">
        <v>946</v>
      </c>
      <c r="D410" s="12" t="s">
        <v>946</v>
      </c>
      <c r="E410" t="e">
        <f>[1]!CDADesc($E$11, $E$18, $D410)</f>
        <v>#VALUE!</v>
      </c>
      <c r="F410" t="e">
        <f>[1]!CDAGet($E$11, $E$17, F$19, $E$18, $D410, $E$12, $F$12, $E$13, $F$13, $E$14, $F$14, $E$15, $F$15, $E$16, $F$16) * $F$9 / $F$8</f>
        <v>#VALUE!</v>
      </c>
    </row>
    <row r="411" spans="3:6" x14ac:dyDescent="0.3">
      <c r="C411" s="12" t="s">
        <v>947</v>
      </c>
      <c r="D411" s="12" t="s">
        <v>947</v>
      </c>
      <c r="E411" t="e">
        <f>[1]!CDADesc($E$11, $E$18, $D411)</f>
        <v>#VALUE!</v>
      </c>
      <c r="F411" t="e">
        <f>[1]!CDAGet($E$11, $E$17, F$19, $E$18, $D411, $E$12, $F$12, $E$13, $F$13, $E$14, $F$14, $E$15, $F$15, $E$16, $F$16) * $F$9 / $F$8</f>
        <v>#VALUE!</v>
      </c>
    </row>
    <row r="412" spans="3:6" x14ac:dyDescent="0.3">
      <c r="C412" s="12" t="s">
        <v>948</v>
      </c>
      <c r="D412" s="12" t="s">
        <v>948</v>
      </c>
      <c r="E412" t="e">
        <f>[1]!CDADesc($E$11, $E$18, $D412)</f>
        <v>#VALUE!</v>
      </c>
      <c r="F412" t="e">
        <f>[1]!CDAGet($E$11, $E$17, F$19, $E$18, $D412, $E$12, $F$12, $E$13, $F$13, $E$14, $F$14, $E$15, $F$15, $E$16, $F$16) * $F$9 / $F$8</f>
        <v>#VALUE!</v>
      </c>
    </row>
    <row r="413" spans="3:6" x14ac:dyDescent="0.3">
      <c r="C413" s="12" t="s">
        <v>949</v>
      </c>
      <c r="D413" s="12" t="s">
        <v>949</v>
      </c>
      <c r="E413" t="e">
        <f>[1]!CDADesc($E$11, $E$18, $D413)</f>
        <v>#VALUE!</v>
      </c>
      <c r="F413" t="e">
        <f>[1]!CDAGet($E$11, $E$17, F$19, $E$18, $D413, $E$12, $F$12, $E$13, $F$13, $E$14, $F$14, $E$15, $F$15, $E$16, $F$16) * $F$9 / $F$8</f>
        <v>#VALUE!</v>
      </c>
    </row>
    <row r="414" spans="3:6" x14ac:dyDescent="0.3">
      <c r="C414" s="12" t="s">
        <v>1374</v>
      </c>
      <c r="D414" s="12" t="s">
        <v>950</v>
      </c>
      <c r="E414" t="e">
        <f>[1]!CDADesc($E$11, $E$18, $D414)</f>
        <v>#VALUE!</v>
      </c>
      <c r="F414" t="e">
        <f>[1]!CDAGet($E$11, $E$17, F$19, $E$18, $D414, $E$12, $F$12, $E$13, $F$13, $E$14, $F$14, $E$15, $F$15, $E$16, $F$16) * $F$9 / $F$8</f>
        <v>#VALUE!</v>
      </c>
    </row>
    <row r="415" spans="3:6" x14ac:dyDescent="0.3">
      <c r="C415" s="12" t="s">
        <v>1375</v>
      </c>
      <c r="D415" s="12" t="s">
        <v>951</v>
      </c>
      <c r="E415" t="e">
        <f>[1]!CDADesc($E$11, $E$18, $D415)</f>
        <v>#VALUE!</v>
      </c>
      <c r="F415" t="e">
        <f>[1]!CDAGet($E$11, $E$17, F$19, $E$18, $D415, $E$12, $F$12, $E$13, $F$13, $E$14, $F$14, $E$15, $F$15, $E$16, $F$16) * $F$9 / $F$8</f>
        <v>#VALUE!</v>
      </c>
    </row>
    <row r="416" spans="3:6" x14ac:dyDescent="0.3">
      <c r="C416" s="12" t="s">
        <v>1376</v>
      </c>
      <c r="D416" s="12" t="s">
        <v>952</v>
      </c>
      <c r="E416" t="e">
        <f>[1]!CDADesc($E$11, $E$18, $D416)</f>
        <v>#VALUE!</v>
      </c>
      <c r="F416" t="e">
        <f>[1]!CDAGet($E$11, $E$17, F$19, $E$18, $D416, $E$12, $F$12, $E$13, $F$13, $E$14, $F$14, $E$15, $F$15, $E$16, $F$16) * $F$9 / $F$8</f>
        <v>#VALUE!</v>
      </c>
    </row>
    <row r="417" spans="3:6" x14ac:dyDescent="0.3">
      <c r="C417" s="12" t="s">
        <v>1377</v>
      </c>
      <c r="D417" s="12" t="s">
        <v>953</v>
      </c>
      <c r="E417" t="e">
        <f>[1]!CDADesc($E$11, $E$18, $D417)</f>
        <v>#VALUE!</v>
      </c>
      <c r="F417" t="e">
        <f>[1]!CDAGet($E$11, $E$17, F$19, $E$18, $D417, $E$12, $F$12, $E$13, $F$13, $E$14, $F$14, $E$15, $F$15, $E$16, $F$16) * $F$9 / $F$8</f>
        <v>#VALUE!</v>
      </c>
    </row>
    <row r="418" spans="3:6" x14ac:dyDescent="0.3">
      <c r="C418" s="12" t="s">
        <v>1378</v>
      </c>
      <c r="D418" s="12" t="s">
        <v>954</v>
      </c>
      <c r="E418" t="e">
        <f>[1]!CDADesc($E$11, $E$18, $D418)</f>
        <v>#VALUE!</v>
      </c>
      <c r="F418" t="e">
        <f>[1]!CDAGet($E$11, $E$17, F$19, $E$18, $D418, $E$12, $F$12, $E$13, $F$13, $E$14, $F$14, $E$15, $F$15, $E$16, $F$16) * $F$9 / $F$8</f>
        <v>#VALUE!</v>
      </c>
    </row>
    <row r="419" spans="3:6" x14ac:dyDescent="0.3">
      <c r="C419" s="12" t="s">
        <v>1379</v>
      </c>
      <c r="D419" s="12" t="s">
        <v>955</v>
      </c>
      <c r="E419" t="e">
        <f>[1]!CDADesc($E$11, $E$18, $D419)</f>
        <v>#VALUE!</v>
      </c>
      <c r="F419" t="e">
        <f>[1]!CDAGet($E$11, $E$17, F$19, $E$18, $D419, $E$12, $F$12, $E$13, $F$13, $E$14, $F$14, $E$15, $F$15, $E$16, $F$16) * $F$9 / $F$8</f>
        <v>#VALUE!</v>
      </c>
    </row>
    <row r="420" spans="3:6" x14ac:dyDescent="0.3">
      <c r="C420" s="12" t="s">
        <v>1380</v>
      </c>
      <c r="D420" s="12" t="s">
        <v>956</v>
      </c>
      <c r="E420" t="e">
        <f>[1]!CDADesc($E$11, $E$18, $D420)</f>
        <v>#VALUE!</v>
      </c>
      <c r="F420" t="e">
        <f>[1]!CDAGet($E$11, $E$17, F$19, $E$18, $D420, $E$12, $F$12, $E$13, $F$13, $E$14, $F$14, $E$15, $F$15, $E$16, $F$16) * $F$9 / $F$8</f>
        <v>#VALUE!</v>
      </c>
    </row>
    <row r="421" spans="3:6" x14ac:dyDescent="0.3">
      <c r="C421" s="12" t="s">
        <v>957</v>
      </c>
      <c r="D421" s="12" t="s">
        <v>957</v>
      </c>
      <c r="E421" t="e">
        <f>[1]!CDADesc($E$11, $E$18, $D421)</f>
        <v>#VALUE!</v>
      </c>
      <c r="F421" t="e">
        <f>[1]!CDAGet($E$11, $E$17, F$19, $E$18, $D421, $E$12, $F$12, $E$13, $F$13, $E$14, $F$14, $E$15, $F$15, $E$16, $F$16) * $F$9 / $F$8</f>
        <v>#VALUE!</v>
      </c>
    </row>
    <row r="422" spans="3:6" x14ac:dyDescent="0.3">
      <c r="C422" s="144" t="s">
        <v>1381</v>
      </c>
      <c r="D422" s="12" t="s">
        <v>958</v>
      </c>
      <c r="E422" t="e">
        <f>[1]!CDADesc($E$11, $E$18, $D422)</f>
        <v>#VALUE!</v>
      </c>
      <c r="F422" t="e">
        <f>[1]!CDAGet($E$11, $E$17, F$19, $E$18, $D422, $E$12, $F$12, $E$13, $F$13, $E$14, $F$14, $E$15, $F$15, $E$16, $F$16) * $F$9 / $F$8</f>
        <v>#VALUE!</v>
      </c>
    </row>
    <row r="423" spans="3:6" x14ac:dyDescent="0.3">
      <c r="C423" s="144" t="s">
        <v>1382</v>
      </c>
      <c r="D423" s="12" t="s">
        <v>959</v>
      </c>
      <c r="E423" t="e">
        <f>[1]!CDADesc($E$11, $E$18, $D423)</f>
        <v>#VALUE!</v>
      </c>
      <c r="F423" t="e">
        <f>[1]!CDAGet($E$11, $E$17, F$19, $E$18, $D423, $E$12, $F$12, $E$13, $F$13, $E$14, $F$14, $E$15, $F$15, $E$16, $F$16) * $F$9 / $F$8</f>
        <v>#VALUE!</v>
      </c>
    </row>
    <row r="424" spans="3:6" x14ac:dyDescent="0.3">
      <c r="C424" s="144" t="s">
        <v>1383</v>
      </c>
      <c r="D424" s="12" t="s">
        <v>960</v>
      </c>
      <c r="E424" t="e">
        <f>[1]!CDADesc($E$11, $E$18, $D424)</f>
        <v>#VALUE!</v>
      </c>
      <c r="F424" t="e">
        <f>[1]!CDAGet($E$11, $E$17, F$19, $E$18, $D424, $E$12, $F$12, $E$13, $F$13, $E$14, $F$14, $E$15, $F$15, $E$16, $F$16) * $F$9 / $F$8</f>
        <v>#VALUE!</v>
      </c>
    </row>
    <row r="425" spans="3:6" x14ac:dyDescent="0.3">
      <c r="C425" s="144" t="s">
        <v>1384</v>
      </c>
      <c r="D425" s="12" t="s">
        <v>961</v>
      </c>
      <c r="E425" t="e">
        <f>[1]!CDADesc($E$11, $E$18, $D425)</f>
        <v>#VALUE!</v>
      </c>
      <c r="F425" t="e">
        <f>[1]!CDAGet($E$11, $E$17, F$19, $E$18, $D425, $E$12, $F$12, $E$13, $F$13, $E$14, $F$14, $E$15, $F$15, $E$16, $F$16) * $F$9 / $F$8</f>
        <v>#VALUE!</v>
      </c>
    </row>
    <row r="426" spans="3:6" x14ac:dyDescent="0.3">
      <c r="C426" s="144" t="s">
        <v>1385</v>
      </c>
      <c r="D426" s="12" t="s">
        <v>962</v>
      </c>
      <c r="E426" t="e">
        <f>[1]!CDADesc($E$11, $E$18, $D426)</f>
        <v>#VALUE!</v>
      </c>
      <c r="F426" t="e">
        <f>[1]!CDAGet($E$11, $E$17, F$19, $E$18, $D426, $E$12, $F$12, $E$13, $F$13, $E$14, $F$14, $E$15, $F$15, $E$16, $F$16) * $F$9 / $F$8</f>
        <v>#VALUE!</v>
      </c>
    </row>
    <row r="427" spans="3:6" x14ac:dyDescent="0.3">
      <c r="C427" s="145" t="s">
        <v>1386</v>
      </c>
      <c r="D427" s="12" t="s">
        <v>963</v>
      </c>
      <c r="E427" t="e">
        <f>[1]!CDADesc($E$11, $E$18, $D427)</f>
        <v>#VALUE!</v>
      </c>
      <c r="F427" t="e">
        <f>[1]!CDAGet($E$11, $E$17, F$19, $E$18, $D427, $E$12, $F$12, $E$13, $F$13, $E$14, $F$14, $E$15, $F$15, $E$16, $F$16) * $F$9 / $F$8</f>
        <v>#VALUE!</v>
      </c>
    </row>
    <row r="428" spans="3:6" x14ac:dyDescent="0.3">
      <c r="C428" s="144" t="s">
        <v>964</v>
      </c>
      <c r="D428" s="12" t="s">
        <v>964</v>
      </c>
      <c r="E428" t="e">
        <f>[1]!CDADesc($E$11, $E$18, $D428)</f>
        <v>#VALUE!</v>
      </c>
      <c r="F428" t="e">
        <f>[1]!CDAGet($E$11, $E$17, F$19, $E$18, $D428, $E$12, $F$12, $E$13, $F$13, $E$14, $F$14, $E$15, $F$15, $E$16, $F$16) * $F$9 / $F$8</f>
        <v>#VALUE!</v>
      </c>
    </row>
    <row r="429" spans="3:6" x14ac:dyDescent="0.3">
      <c r="C429" s="12" t="s">
        <v>965</v>
      </c>
      <c r="D429" s="12" t="s">
        <v>965</v>
      </c>
      <c r="E429" t="e">
        <f>[1]!CDADesc($E$11, $E$18, $D429)</f>
        <v>#VALUE!</v>
      </c>
      <c r="F429" t="e">
        <f>[1]!CDAGet($E$11, $E$17, F$19, $E$18, $D429, $E$12, $F$12, $E$13, $F$13, $E$14, $F$14, $E$15, $F$15, $E$16, $F$16) * $F$9 / $F$8</f>
        <v>#VALUE!</v>
      </c>
    </row>
    <row r="430" spans="3:6" x14ac:dyDescent="0.3">
      <c r="C430" s="144" t="s">
        <v>1387</v>
      </c>
      <c r="D430" s="12" t="s">
        <v>966</v>
      </c>
      <c r="E430" t="e">
        <f>[1]!CDADesc($E$11, $E$18, $D430)</f>
        <v>#VALUE!</v>
      </c>
      <c r="F430" t="e">
        <f>[1]!CDAGet($E$11, $E$17, F$19, $E$18, $D430, $E$12, $F$12, $E$13, $F$13, $E$14, $F$14, $E$15, $F$15, $E$16, $F$16) * $F$9 / $F$8</f>
        <v>#VALUE!</v>
      </c>
    </row>
    <row r="431" spans="3:6" x14ac:dyDescent="0.3">
      <c r="C431" s="144" t="s">
        <v>1388</v>
      </c>
      <c r="D431" s="12" t="s">
        <v>967</v>
      </c>
      <c r="E431" t="e">
        <f>[1]!CDADesc($E$11, $E$18, $D431)</f>
        <v>#VALUE!</v>
      </c>
      <c r="F431" t="e">
        <f>[1]!CDAGet($E$11, $E$17, F$19, $E$18, $D431, $E$12, $F$12, $E$13, $F$13, $E$14, $F$14, $E$15, $F$15, $E$16, $F$16) * $F$9 / $F$8</f>
        <v>#VALUE!</v>
      </c>
    </row>
    <row r="432" spans="3:6" x14ac:dyDescent="0.3">
      <c r="C432" s="12" t="s">
        <v>968</v>
      </c>
      <c r="D432" s="12" t="s">
        <v>968</v>
      </c>
      <c r="E432" t="e">
        <f>[1]!CDADesc($E$11, $E$18, $D432)</f>
        <v>#VALUE!</v>
      </c>
      <c r="F432" t="e">
        <f>[1]!CDAGet($E$11, $E$17, F$19, $E$18, $D432, $E$12, $F$12, $E$13, $F$13, $E$14, $F$14, $E$15, $F$15, $E$16, $F$16) * $F$9 / $F$8</f>
        <v>#VALUE!</v>
      </c>
    </row>
    <row r="433" spans="3:6" x14ac:dyDescent="0.3">
      <c r="C433" s="144" t="s">
        <v>1389</v>
      </c>
      <c r="D433" s="12" t="s">
        <v>969</v>
      </c>
      <c r="E433" t="e">
        <f>[1]!CDADesc($E$11, $E$18, $D433)</f>
        <v>#VALUE!</v>
      </c>
      <c r="F433" t="e">
        <f>[1]!CDAGet($E$11, $E$17, F$19, $E$18, $D433, $E$12, $F$12, $E$13, $F$13, $E$14, $F$14, $E$15, $F$15, $E$16, $F$16) * $F$9 / $F$8</f>
        <v>#VALUE!</v>
      </c>
    </row>
    <row r="434" spans="3:6" x14ac:dyDescent="0.3">
      <c r="C434" s="144" t="s">
        <v>1390</v>
      </c>
      <c r="D434" s="12" t="s">
        <v>970</v>
      </c>
      <c r="E434" t="e">
        <f>[1]!CDADesc($E$11, $E$18, $D434)</f>
        <v>#VALUE!</v>
      </c>
      <c r="F434" t="e">
        <f>[1]!CDAGet($E$11, $E$17, F$19, $E$18, $D434, $E$12, $F$12, $E$13, $F$13, $E$14, $F$14, $E$15, $F$15, $E$16, $F$16) * $F$9 / $F$8</f>
        <v>#VALUE!</v>
      </c>
    </row>
    <row r="435" spans="3:6" x14ac:dyDescent="0.3">
      <c r="C435" s="139" t="s">
        <v>971</v>
      </c>
      <c r="D435" s="12" t="s">
        <v>971</v>
      </c>
      <c r="E435" t="e">
        <f>[1]!CDADesc($E$11, $E$18, $D435)</f>
        <v>#VALUE!</v>
      </c>
      <c r="F435" t="e">
        <f>[1]!CDAGet($E$11, $E$17, F$19, $E$18, $D435, $E$12, $F$12, $E$13, $F$13, $E$14, $F$14, $E$15, $F$15, $E$16, $F$16) * $F$9 / $F$8</f>
        <v>#VALUE!</v>
      </c>
    </row>
    <row r="436" spans="3:6" x14ac:dyDescent="0.3">
      <c r="C436" s="144" t="s">
        <v>1391</v>
      </c>
      <c r="D436" s="12" t="s">
        <v>972</v>
      </c>
      <c r="E436" t="e">
        <f>[1]!CDADesc($E$11, $E$18, $D436)</f>
        <v>#VALUE!</v>
      </c>
      <c r="F436" t="e">
        <f>[1]!CDAGet($E$11, $E$17, F$19, $E$18, $D436, $E$12, $F$12, $E$13, $F$13, $E$14, $F$14, $E$15, $F$15, $E$16, $F$16) * $F$9 / $F$8</f>
        <v>#VALUE!</v>
      </c>
    </row>
    <row r="437" spans="3:6" x14ac:dyDescent="0.3">
      <c r="C437" s="144" t="s">
        <v>1392</v>
      </c>
      <c r="D437" s="12" t="s">
        <v>973</v>
      </c>
      <c r="E437" t="e">
        <f>[1]!CDADesc($E$11, $E$18, $D437)</f>
        <v>#VALUE!</v>
      </c>
      <c r="F437" t="e">
        <f>[1]!CDAGet($E$11, $E$17, F$19, $E$18, $D437, $E$12, $F$12, $E$13, $F$13, $E$14, $F$14, $E$15, $F$15, $E$16, $F$16) * $F$9 / $F$8</f>
        <v>#VALUE!</v>
      </c>
    </row>
    <row r="438" spans="3:6" x14ac:dyDescent="0.3">
      <c r="C438" s="12" t="s">
        <v>974</v>
      </c>
      <c r="D438" s="12" t="s">
        <v>974</v>
      </c>
      <c r="E438" t="e">
        <f>[1]!CDADesc($E$11, $E$18, $D438)</f>
        <v>#VALUE!</v>
      </c>
      <c r="F438" t="e">
        <f>[1]!CDAGet($E$11, $E$17, F$19, $E$18, $D438, $E$12, $F$12, $E$13, $F$13, $E$14, $F$14, $E$15, $F$15, $E$16, $F$16) * $F$9 / $F$8</f>
        <v>#VALUE!</v>
      </c>
    </row>
    <row r="439" spans="3:6" x14ac:dyDescent="0.3">
      <c r="C439" s="12" t="s">
        <v>975</v>
      </c>
      <c r="D439" s="12" t="s">
        <v>975</v>
      </c>
      <c r="E439" t="e">
        <f>[1]!CDADesc($E$11, $E$18, $D439)</f>
        <v>#VALUE!</v>
      </c>
      <c r="F439" t="e">
        <f>[1]!CDAGet($E$11, $E$17, F$19, $E$18, $D439, $E$12, $F$12, $E$13, $F$13, $E$14, $F$14, $E$15, $F$15, $E$16, $F$16) * $F$9 / $F$8</f>
        <v>#VALUE!</v>
      </c>
    </row>
    <row r="440" spans="3:6" x14ac:dyDescent="0.3">
      <c r="C440" s="12" t="s">
        <v>976</v>
      </c>
      <c r="D440" s="12" t="s">
        <v>976</v>
      </c>
      <c r="E440" t="e">
        <f>[1]!CDADesc($E$11, $E$18, $D440)</f>
        <v>#VALUE!</v>
      </c>
      <c r="F440" t="e">
        <f>[1]!CDAGet($E$11, $E$17, F$19, $E$18, $D440, $E$12, $F$12, $E$13, $F$13, $E$14, $F$14, $E$15, $F$15, $E$16, $F$16) * $F$9 / $F$8</f>
        <v>#VALUE!</v>
      </c>
    </row>
    <row r="441" spans="3:6" x14ac:dyDescent="0.3">
      <c r="C441" s="144" t="s">
        <v>1393</v>
      </c>
      <c r="D441" s="12" t="s">
        <v>977</v>
      </c>
      <c r="E441" t="e">
        <f>[1]!CDADesc($E$11, $E$18, $D441)</f>
        <v>#VALUE!</v>
      </c>
      <c r="F441" t="e">
        <f>[1]!CDAGet($E$11, $E$17, F$19, $E$18, $D441, $E$12, $F$12, $E$13, $F$13, $E$14, $F$14, $E$15, $F$15, $E$16, $F$16) * $F$9 / $F$8</f>
        <v>#VALUE!</v>
      </c>
    </row>
    <row r="442" spans="3:6" x14ac:dyDescent="0.3">
      <c r="C442" s="144" t="s">
        <v>1394</v>
      </c>
      <c r="D442" s="12" t="s">
        <v>978</v>
      </c>
      <c r="E442" t="e">
        <f>[1]!CDADesc($E$11, $E$18, $D442)</f>
        <v>#VALUE!</v>
      </c>
      <c r="F442" t="e">
        <f>[1]!CDAGet($E$11, $E$17, F$19, $E$18, $D442, $E$12, $F$12, $E$13, $F$13, $E$14, $F$14, $E$15, $F$15, $E$16, $F$16) * $F$9 / $F$8</f>
        <v>#VALUE!</v>
      </c>
    </row>
    <row r="443" spans="3:6" x14ac:dyDescent="0.3">
      <c r="C443" s="12" t="s">
        <v>979</v>
      </c>
      <c r="D443" s="12" t="s">
        <v>979</v>
      </c>
      <c r="E443" t="e">
        <f>[1]!CDADesc($E$11, $E$18, $D443)</f>
        <v>#VALUE!</v>
      </c>
      <c r="F443" t="e">
        <f>[1]!CDAGet($E$11, $E$17, F$19, $E$18, $D443, $E$12, $F$12, $E$13, $F$13, $E$14, $F$14, $E$15, $F$15, $E$16, $F$16) * $F$9 / $F$8</f>
        <v>#VALUE!</v>
      </c>
    </row>
    <row r="444" spans="3:6" x14ac:dyDescent="0.3">
      <c r="C444" s="12" t="s">
        <v>980</v>
      </c>
      <c r="D444" s="12" t="s">
        <v>980</v>
      </c>
      <c r="E444" t="e">
        <f>[1]!CDADesc($E$11, $E$18, $D444)</f>
        <v>#VALUE!</v>
      </c>
      <c r="F444" t="e">
        <f>[1]!CDAGet($E$11, $E$17, F$19, $E$18, $D444, $E$12, $F$12, $E$13, $F$13, $E$14, $F$14, $E$15, $F$15, $E$16, $F$16) * $F$9 / $F$8</f>
        <v>#VALUE!</v>
      </c>
    </row>
    <row r="445" spans="3:6" x14ac:dyDescent="0.3">
      <c r="C445" s="12" t="s">
        <v>981</v>
      </c>
      <c r="D445" s="12" t="s">
        <v>981</v>
      </c>
      <c r="E445" t="e">
        <f>[1]!CDADesc($E$11, $E$18, $D445)</f>
        <v>#VALUE!</v>
      </c>
      <c r="F445" t="e">
        <f>[1]!CDAGet($E$11, $E$17, F$19, $E$18, $D445, $E$12, $F$12, $E$13, $F$13, $E$14, $F$14, $E$15, $F$15, $E$16, $F$16) * $F$9 / $F$8</f>
        <v>#VALUE!</v>
      </c>
    </row>
    <row r="446" spans="3:6" x14ac:dyDescent="0.3">
      <c r="C446" s="12" t="s">
        <v>982</v>
      </c>
      <c r="D446" s="12" t="s">
        <v>982</v>
      </c>
      <c r="E446" t="e">
        <f>[1]!CDADesc($E$11, $E$18, $D446)</f>
        <v>#VALUE!</v>
      </c>
      <c r="F446" t="e">
        <f>[1]!CDAGet($E$11, $E$17, F$19, $E$18, $D446, $E$12, $F$12, $E$13, $F$13, $E$14, $F$14, $E$15, $F$15, $E$16, $F$16) * $F$9 / $F$8</f>
        <v>#VALUE!</v>
      </c>
    </row>
    <row r="447" spans="3:6" x14ac:dyDescent="0.3">
      <c r="C447" s="12" t="s">
        <v>983</v>
      </c>
      <c r="D447" s="12" t="s">
        <v>983</v>
      </c>
      <c r="E447" t="e">
        <f>[1]!CDADesc($E$11, $E$18, $D447)</f>
        <v>#VALUE!</v>
      </c>
      <c r="F447" t="e">
        <f>[1]!CDAGet($E$11, $E$17, F$19, $E$18, $D447, $E$12, $F$12, $E$13, $F$13, $E$14, $F$14, $E$15, $F$15, $E$16, $F$16) * $F$9 / $F$8</f>
        <v>#VALUE!</v>
      </c>
    </row>
    <row r="448" spans="3:6" x14ac:dyDescent="0.3">
      <c r="C448" s="12" t="s">
        <v>984</v>
      </c>
      <c r="D448" s="12" t="s">
        <v>984</v>
      </c>
      <c r="E448" t="e">
        <f>[1]!CDADesc($E$11, $E$18, $D448)</f>
        <v>#VALUE!</v>
      </c>
      <c r="F448" t="e">
        <f>[1]!CDAGet($E$11, $E$17, F$19, $E$18, $D448, $E$12, $F$12, $E$13, $F$13, $E$14, $F$14, $E$15, $F$15, $E$16, $F$16) * $F$9 / $F$8</f>
        <v>#VALUE!</v>
      </c>
    </row>
    <row r="449" spans="3:6" x14ac:dyDescent="0.3">
      <c r="C449" s="12" t="s">
        <v>985</v>
      </c>
      <c r="D449" s="12" t="s">
        <v>985</v>
      </c>
      <c r="E449" t="e">
        <f>[1]!CDADesc($E$11, $E$18, $D449)</f>
        <v>#VALUE!</v>
      </c>
      <c r="F449" t="e">
        <f>[1]!CDAGet($E$11, $E$17, F$19, $E$18, $D449, $E$12, $F$12, $E$13, $F$13, $E$14, $F$14, $E$15, $F$15, $E$16, $F$16) * $F$9 / $F$8</f>
        <v>#VALUE!</v>
      </c>
    </row>
    <row r="450" spans="3:6" x14ac:dyDescent="0.3">
      <c r="C450" s="12" t="s">
        <v>986</v>
      </c>
      <c r="D450" s="12" t="s">
        <v>986</v>
      </c>
      <c r="E450" t="e">
        <f>[1]!CDADesc($E$11, $E$18, $D450)</f>
        <v>#VALUE!</v>
      </c>
      <c r="F450" t="e">
        <f>[1]!CDAGet($E$11, $E$17, F$19, $E$18, $D450, $E$12, $F$12, $E$13, $F$13, $E$14, $F$14, $E$15, $F$15, $E$16, $F$16) * $F$9 / $F$8</f>
        <v>#VALUE!</v>
      </c>
    </row>
    <row r="451" spans="3:6" x14ac:dyDescent="0.3">
      <c r="C451" s="12" t="s">
        <v>987</v>
      </c>
      <c r="D451" s="12" t="s">
        <v>987</v>
      </c>
      <c r="E451" t="e">
        <f>[1]!CDADesc($E$11, $E$18, $D451)</f>
        <v>#VALUE!</v>
      </c>
      <c r="F451" t="e">
        <f>[1]!CDAGet($E$11, $E$17, F$19, $E$18, $D451, $E$12, $F$12, $E$13, $F$13, $E$14, $F$14, $E$15, $F$15, $E$16, $F$16) * $F$9 / $F$8</f>
        <v>#VALUE!</v>
      </c>
    </row>
    <row r="452" spans="3:6" x14ac:dyDescent="0.3">
      <c r="C452" s="12" t="s">
        <v>988</v>
      </c>
      <c r="D452" s="12" t="s">
        <v>988</v>
      </c>
      <c r="E452" t="e">
        <f>[1]!CDADesc($E$11, $E$18, $D452)</f>
        <v>#VALUE!</v>
      </c>
      <c r="F452" t="e">
        <f>[1]!CDAGet($E$11, $E$17, F$19, $E$18, $D452, $E$12, $F$12, $E$13, $F$13, $E$14, $F$14, $E$15, $F$15, $E$16, $F$16) * $F$9 / $F$8</f>
        <v>#VALUE!</v>
      </c>
    </row>
    <row r="453" spans="3:6" x14ac:dyDescent="0.3">
      <c r="C453" s="12" t="s">
        <v>989</v>
      </c>
      <c r="D453" s="12" t="s">
        <v>989</v>
      </c>
      <c r="E453" t="e">
        <f>[1]!CDADesc($E$11, $E$18, $D453)</f>
        <v>#VALUE!</v>
      </c>
      <c r="F453" t="e">
        <f>[1]!CDAGet($E$11, $E$17, F$19, $E$18, $D453, $E$12, $F$12, $E$13, $F$13, $E$14, $F$14, $E$15, $F$15, $E$16, $F$16) * $F$9 / $F$8</f>
        <v>#VALUE!</v>
      </c>
    </row>
    <row r="454" spans="3:6" x14ac:dyDescent="0.3">
      <c r="C454" s="12" t="s">
        <v>990</v>
      </c>
      <c r="D454" s="12" t="s">
        <v>990</v>
      </c>
      <c r="E454" t="e">
        <f>[1]!CDADesc($E$11, $E$18, $D454)</f>
        <v>#VALUE!</v>
      </c>
      <c r="F454" t="e">
        <f>[1]!CDAGet($E$11, $E$17, F$19, $E$18, $D454, $E$12, $F$12, $E$13, $F$13, $E$14, $F$14, $E$15, $F$15, $E$16, $F$16) * $F$9 / $F$8</f>
        <v>#VALUE!</v>
      </c>
    </row>
    <row r="455" spans="3:6" x14ac:dyDescent="0.3">
      <c r="C455" s="12" t="s">
        <v>991</v>
      </c>
      <c r="D455" s="12" t="s">
        <v>991</v>
      </c>
      <c r="E455" t="e">
        <f>[1]!CDADesc($E$11, $E$18, $D455)</f>
        <v>#VALUE!</v>
      </c>
      <c r="F455" t="e">
        <f>[1]!CDAGet($E$11, $E$17, F$19, $E$18, $D455, $E$12, $F$12, $E$13, $F$13, $E$14, $F$14, $E$15, $F$15, $E$16, $F$16) * $F$9 / $F$8</f>
        <v>#VALUE!</v>
      </c>
    </row>
    <row r="456" spans="3:6" x14ac:dyDescent="0.3">
      <c r="C456" s="12" t="s">
        <v>992</v>
      </c>
      <c r="D456" s="12" t="s">
        <v>992</v>
      </c>
      <c r="E456" t="e">
        <f>[1]!CDADesc($E$11, $E$18, $D456)</f>
        <v>#VALUE!</v>
      </c>
      <c r="F456" t="e">
        <f>[1]!CDAGet($E$11, $E$17, F$19, $E$18, $D456, $E$12, $F$12, $E$13, $F$13, $E$14, $F$14, $E$15, $F$15, $E$16, $F$16) * $F$9 / $F$8</f>
        <v>#VALUE!</v>
      </c>
    </row>
    <row r="457" spans="3:6" x14ac:dyDescent="0.3">
      <c r="C457" s="12" t="s">
        <v>993</v>
      </c>
      <c r="D457" s="12" t="s">
        <v>993</v>
      </c>
      <c r="E457" t="e">
        <f>[1]!CDADesc($E$11, $E$18, $D457)</f>
        <v>#VALUE!</v>
      </c>
      <c r="F457" t="e">
        <f>[1]!CDAGet($E$11, $E$17, F$19, $E$18, $D457, $E$12, $F$12, $E$13, $F$13, $E$14, $F$14, $E$15, $F$15, $E$16, $F$16) * $F$9 / $F$8</f>
        <v>#VALUE!</v>
      </c>
    </row>
    <row r="458" spans="3:6" x14ac:dyDescent="0.3">
      <c r="C458" s="12" t="s">
        <v>994</v>
      </c>
      <c r="D458" s="12" t="s">
        <v>994</v>
      </c>
      <c r="E458" t="e">
        <f>[1]!CDADesc($E$11, $E$18, $D458)</f>
        <v>#VALUE!</v>
      </c>
      <c r="F458" t="e">
        <f>[1]!CDAGet($E$11, $E$17, F$19, $E$18, $D458, $E$12, $F$12, $E$13, $F$13, $E$14, $F$14, $E$15, $F$15, $E$16, $F$16) * $F$9 / $F$8</f>
        <v>#VALUE!</v>
      </c>
    </row>
    <row r="459" spans="3:6" x14ac:dyDescent="0.3">
      <c r="C459" s="12" t="s">
        <v>995</v>
      </c>
      <c r="D459" s="12" t="s">
        <v>995</v>
      </c>
      <c r="E459" t="e">
        <f>[1]!CDADesc($E$11, $E$18, $D459)</f>
        <v>#VALUE!</v>
      </c>
      <c r="F459" t="e">
        <f>[1]!CDAGet($E$11, $E$17, F$19, $E$18, $D459, $E$12, $F$12, $E$13, $F$13, $E$14, $F$14, $E$15, $F$15, $E$16, $F$16) * $F$9 / $F$8</f>
        <v>#VALUE!</v>
      </c>
    </row>
    <row r="460" spans="3:6" x14ac:dyDescent="0.3">
      <c r="C460" s="12" t="s">
        <v>996</v>
      </c>
      <c r="D460" s="12" t="s">
        <v>996</v>
      </c>
      <c r="E460" t="e">
        <f>[1]!CDADesc($E$11, $E$18, $D460)</f>
        <v>#VALUE!</v>
      </c>
      <c r="F460" t="e">
        <f>[1]!CDAGet($E$11, $E$17, F$19, $E$18, $D460, $E$12, $F$12, $E$13, $F$13, $E$14, $F$14, $E$15, $F$15, $E$16, $F$16) * $F$9 / $F$8</f>
        <v>#VALUE!</v>
      </c>
    </row>
    <row r="461" spans="3:6" x14ac:dyDescent="0.3">
      <c r="C461" s="12" t="s">
        <v>997</v>
      </c>
      <c r="D461" s="12" t="s">
        <v>997</v>
      </c>
      <c r="E461" t="e">
        <f>[1]!CDADesc($E$11, $E$18, $D461)</f>
        <v>#VALUE!</v>
      </c>
      <c r="F461" t="e">
        <f>[1]!CDAGet($E$11, $E$17, F$19, $E$18, $D461, $E$12, $F$12, $E$13, $F$13, $E$14, $F$14, $E$15, $F$15, $E$16, $F$16) * $F$9 / $F$8</f>
        <v>#VALUE!</v>
      </c>
    </row>
    <row r="462" spans="3:6" x14ac:dyDescent="0.3">
      <c r="C462" s="12" t="s">
        <v>998</v>
      </c>
      <c r="D462" s="12" t="s">
        <v>998</v>
      </c>
      <c r="E462" t="e">
        <f>[1]!CDADesc($E$11, $E$18, $D462)</f>
        <v>#VALUE!</v>
      </c>
      <c r="F462" t="e">
        <f>[1]!CDAGet($E$11, $E$17, F$19, $E$18, $D462, $E$12, $F$12, $E$13, $F$13, $E$14, $F$14, $E$15, $F$15, $E$16, $F$16) * $F$9 / $F$8</f>
        <v>#VALUE!</v>
      </c>
    </row>
    <row r="463" spans="3:6" x14ac:dyDescent="0.3">
      <c r="C463" s="12" t="s">
        <v>999</v>
      </c>
      <c r="D463" s="12" t="s">
        <v>999</v>
      </c>
      <c r="E463" t="e">
        <f>[1]!CDADesc($E$11, $E$18, $D463)</f>
        <v>#VALUE!</v>
      </c>
      <c r="F463" t="e">
        <f>[1]!CDAGet($E$11, $E$17, F$19, $E$18, $D463, $E$12, $F$12, $E$13, $F$13, $E$14, $F$14, $E$15, $F$15, $E$16, $F$16) * $F$9 / $F$8</f>
        <v>#VALUE!</v>
      </c>
    </row>
    <row r="464" spans="3:6" x14ac:dyDescent="0.3">
      <c r="C464" s="12" t="s">
        <v>1000</v>
      </c>
      <c r="D464" s="12" t="s">
        <v>1000</v>
      </c>
      <c r="E464" t="e">
        <f>[1]!CDADesc($E$11, $E$18, $D464)</f>
        <v>#VALUE!</v>
      </c>
      <c r="F464" t="e">
        <f>[1]!CDAGet($E$11, $E$17, F$19, $E$18, $D464, $E$12, $F$12, $E$13, $F$13, $E$14, $F$14, $E$15, $F$15, $E$16, $F$16) * $F$9 / $F$8</f>
        <v>#VALUE!</v>
      </c>
    </row>
    <row r="465" spans="3:6" x14ac:dyDescent="0.3">
      <c r="C465" s="12" t="s">
        <v>1001</v>
      </c>
      <c r="D465" s="12" t="s">
        <v>1001</v>
      </c>
      <c r="E465" t="e">
        <f>[1]!CDADesc($E$11, $E$18, $D465)</f>
        <v>#VALUE!</v>
      </c>
      <c r="F465" t="e">
        <f>[1]!CDAGet($E$11, $E$17, F$19, $E$18, $D465, $E$12, $F$12, $E$13, $F$13, $E$14, $F$14, $E$15, $F$15, $E$16, $F$16) * $F$9 / $F$8</f>
        <v>#VALUE!</v>
      </c>
    </row>
    <row r="466" spans="3:6" x14ac:dyDescent="0.3">
      <c r="C466" s="12" t="s">
        <v>1002</v>
      </c>
      <c r="D466" s="12" t="s">
        <v>1002</v>
      </c>
      <c r="E466" t="e">
        <f>[1]!CDADesc($E$11, $E$18, $D466)</f>
        <v>#VALUE!</v>
      </c>
      <c r="F466" t="e">
        <f>[1]!CDAGet($E$11, $E$17, F$19, $E$18, $D466, $E$12, $F$12, $E$13, $F$13, $E$14, $F$14, $E$15, $F$15, $E$16, $F$16) * $F$9 / $F$8</f>
        <v>#VALUE!</v>
      </c>
    </row>
    <row r="467" spans="3:6" x14ac:dyDescent="0.3">
      <c r="C467" s="12" t="s">
        <v>1003</v>
      </c>
      <c r="D467" s="12" t="s">
        <v>1003</v>
      </c>
      <c r="E467" t="e">
        <f>[1]!CDADesc($E$11, $E$18, $D467)</f>
        <v>#VALUE!</v>
      </c>
      <c r="F467" t="e">
        <f>[1]!CDAGet($E$11, $E$17, F$19, $E$18, $D467, $E$12, $F$12, $E$13, $F$13, $E$14, $F$14, $E$15, $F$15, $E$16, $F$16) * $F$9 / $F$8</f>
        <v>#VALUE!</v>
      </c>
    </row>
    <row r="468" spans="3:6" x14ac:dyDescent="0.3">
      <c r="C468" s="12" t="s">
        <v>1004</v>
      </c>
      <c r="D468" s="12" t="s">
        <v>1004</v>
      </c>
      <c r="E468" t="e">
        <f>[1]!CDADesc($E$11, $E$18, $D468)</f>
        <v>#VALUE!</v>
      </c>
      <c r="F468" t="e">
        <f>[1]!CDAGet($E$11, $E$17, F$19, $E$18, $D468, $E$12, $F$12, $E$13, $F$13, $E$14, $F$14, $E$15, $F$15, $E$16, $F$16) * $F$9 / $F$8</f>
        <v>#VALUE!</v>
      </c>
    </row>
    <row r="469" spans="3:6" x14ac:dyDescent="0.3">
      <c r="C469" s="12" t="s">
        <v>1005</v>
      </c>
      <c r="D469" s="12" t="s">
        <v>1005</v>
      </c>
      <c r="E469" t="e">
        <f>[1]!CDADesc($E$11, $E$18, $D469)</f>
        <v>#VALUE!</v>
      </c>
      <c r="F469" t="e">
        <f>[1]!CDAGet($E$11, $E$17, F$19, $E$18, $D469, $E$12, $F$12, $E$13, $F$13, $E$14, $F$14, $E$15, $F$15, $E$16, $F$16) * $F$9 / $F$8</f>
        <v>#VALUE!</v>
      </c>
    </row>
    <row r="470" spans="3:6" x14ac:dyDescent="0.3">
      <c r="C470" s="12" t="s">
        <v>1395</v>
      </c>
      <c r="D470" s="12" t="s">
        <v>1006</v>
      </c>
      <c r="E470" t="e">
        <f>[1]!CDADesc($E$11, $E$18, $D470)</f>
        <v>#VALUE!</v>
      </c>
      <c r="F470" t="e">
        <f>[1]!CDAGet($E$11, $E$17, F$19, $E$18, $D470, $E$12, $F$12, $E$13, $F$13, $E$14, $F$14, $E$15, $F$15, $E$16, $F$16) * $F$9 / $F$8</f>
        <v>#VALUE!</v>
      </c>
    </row>
    <row r="471" spans="3:6" x14ac:dyDescent="0.3">
      <c r="C471" s="12" t="s">
        <v>1007</v>
      </c>
      <c r="D471" s="12" t="s">
        <v>1007</v>
      </c>
      <c r="E471" t="e">
        <f>[1]!CDADesc($E$11, $E$18, $D471)</f>
        <v>#VALUE!</v>
      </c>
      <c r="F471" t="e">
        <f>[1]!CDAGet($E$11, $E$17, F$19, $E$18, $D471, $E$12, $F$12, $E$13, $F$13, $E$14, $F$14, $E$15, $F$15, $E$16, $F$16) * $F$9 / $F$8</f>
        <v>#VALUE!</v>
      </c>
    </row>
    <row r="472" spans="3:6" x14ac:dyDescent="0.3">
      <c r="C472" s="12" t="s">
        <v>1008</v>
      </c>
      <c r="D472" s="12" t="s">
        <v>1008</v>
      </c>
      <c r="E472" t="e">
        <f>[1]!CDADesc($E$11, $E$18, $D472)</f>
        <v>#VALUE!</v>
      </c>
      <c r="F472" t="e">
        <f>[1]!CDAGet($E$11, $E$17, F$19, $E$18, $D472, $E$12, $F$12, $E$13, $F$13, $E$14, $F$14, $E$15, $F$15, $E$16, $F$16) * $F$9 / $F$8</f>
        <v>#VALUE!</v>
      </c>
    </row>
    <row r="473" spans="3:6" x14ac:dyDescent="0.3">
      <c r="C473" s="12" t="s">
        <v>1009</v>
      </c>
      <c r="D473" s="12" t="s">
        <v>1009</v>
      </c>
      <c r="E473" t="e">
        <f>[1]!CDADesc($E$11, $E$18, $D473)</f>
        <v>#VALUE!</v>
      </c>
      <c r="F473" t="e">
        <f>[1]!CDAGet($E$11, $E$17, F$19, $E$18, $D473, $E$12, $F$12, $E$13, $F$13, $E$14, $F$14, $E$15, $F$15, $E$16, $F$16) * $F$9 / $F$8</f>
        <v>#VALUE!</v>
      </c>
    </row>
    <row r="474" spans="3:6" x14ac:dyDescent="0.3">
      <c r="C474" s="144" t="s">
        <v>1396</v>
      </c>
      <c r="D474" s="12" t="s">
        <v>1010</v>
      </c>
      <c r="E474" t="e">
        <f>[1]!CDADesc($E$11, $E$18, $D474)</f>
        <v>#VALUE!</v>
      </c>
      <c r="F474" t="e">
        <f>[1]!CDAGet($E$11, $E$17, F$19, $E$18, $D474, $E$12, $F$12, $E$13, $F$13, $E$14, $F$14, $E$15, $F$15, $E$16, $F$16) * $F$9 / $F$8</f>
        <v>#VALUE!</v>
      </c>
    </row>
    <row r="475" spans="3:6" x14ac:dyDescent="0.3">
      <c r="C475" s="12" t="s">
        <v>1011</v>
      </c>
      <c r="D475" s="12" t="s">
        <v>1011</v>
      </c>
      <c r="E475" t="e">
        <f>[1]!CDADesc($E$11, $E$18, $D475)</f>
        <v>#VALUE!</v>
      </c>
      <c r="F475" t="e">
        <f>[1]!CDAGet($E$11, $E$17, F$19, $E$18, $D475, $E$12, $F$12, $E$13, $F$13, $E$14, $F$14, $E$15, $F$15, $E$16, $F$16) * $F$9 / $F$8</f>
        <v>#VALUE!</v>
      </c>
    </row>
    <row r="476" spans="3:6" x14ac:dyDescent="0.3">
      <c r="C476" s="12" t="s">
        <v>1012</v>
      </c>
      <c r="D476" s="12" t="s">
        <v>1012</v>
      </c>
      <c r="E476" t="e">
        <f>[1]!CDADesc($E$11, $E$18, $D476)</f>
        <v>#VALUE!</v>
      </c>
      <c r="F476" t="e">
        <f>[1]!CDAGet($E$11, $E$17, F$19, $E$18, $D476, $E$12, $F$12, $E$13, $F$13, $E$14, $F$14, $E$15, $F$15, $E$16, $F$16) * $F$9 / $F$8</f>
        <v>#VALUE!</v>
      </c>
    </row>
    <row r="477" spans="3:6" x14ac:dyDescent="0.3">
      <c r="C477" s="12" t="s">
        <v>1013</v>
      </c>
      <c r="D477" s="12" t="s">
        <v>1013</v>
      </c>
      <c r="E477" t="e">
        <f>[1]!CDADesc($E$11, $E$18, $D477)</f>
        <v>#VALUE!</v>
      </c>
      <c r="F477" t="e">
        <f>[1]!CDAGet($E$11, $E$17, F$19, $E$18, $D477, $E$12, $F$12, $E$13, $F$13, $E$14, $F$14, $E$15, $F$15, $E$16, $F$16) * $F$9 / $F$8</f>
        <v>#VALUE!</v>
      </c>
    </row>
    <row r="478" spans="3:6" x14ac:dyDescent="0.3">
      <c r="C478" s="12" t="s">
        <v>1014</v>
      </c>
      <c r="D478" s="12" t="s">
        <v>1014</v>
      </c>
      <c r="E478" t="e">
        <f>[1]!CDADesc($E$11, $E$18, $D478)</f>
        <v>#VALUE!</v>
      </c>
      <c r="F478" t="e">
        <f>[1]!CDAGet($E$11, $E$17, F$19, $E$18, $D478, $E$12, $F$12, $E$13, $F$13, $E$14, $F$14, $E$15, $F$15, $E$16, $F$16) * $F$9 / $F$8</f>
        <v>#VALUE!</v>
      </c>
    </row>
    <row r="479" spans="3:6" x14ac:dyDescent="0.3">
      <c r="C479" s="12" t="s">
        <v>1015</v>
      </c>
      <c r="D479" s="12" t="s">
        <v>1015</v>
      </c>
      <c r="E479" t="e">
        <f>[1]!CDADesc($E$11, $E$18, $D479)</f>
        <v>#VALUE!</v>
      </c>
      <c r="F479" t="e">
        <f>[1]!CDAGet($E$11, $E$17, F$19, $E$18, $D479, $E$12, $F$12, $E$13, $F$13, $E$14, $F$14, $E$15, $F$15, $E$16, $F$16) * $F$9 / $F$8</f>
        <v>#VALUE!</v>
      </c>
    </row>
    <row r="480" spans="3:6" x14ac:dyDescent="0.3">
      <c r="C480" s="147"/>
      <c r="D480" s="12" t="s">
        <v>1016</v>
      </c>
      <c r="E480" t="e">
        <f>[1]!CDADesc($E$11, $E$18, $D480)</f>
        <v>#VALUE!</v>
      </c>
      <c r="F480" t="e">
        <f>[1]!CDAGet($E$11, $E$17, F$19, $E$18, $D480, $E$12, $F$12, $E$13, $F$13, $E$14, $F$14, $E$15, $F$15, $E$16, $F$16) * $F$9 / $F$8</f>
        <v>#VALUE!</v>
      </c>
    </row>
    <row r="481" spans="3:6" x14ac:dyDescent="0.3">
      <c r="C481" s="144" t="s">
        <v>1397</v>
      </c>
      <c r="D481" s="12" t="s">
        <v>1017</v>
      </c>
      <c r="E481" t="e">
        <f>[1]!CDADesc($E$11, $E$18, $D481)</f>
        <v>#VALUE!</v>
      </c>
      <c r="F481" t="e">
        <f>[1]!CDAGet($E$11, $E$17, F$19, $E$18, $D481, $E$12, $F$12, $E$13, $F$13, $E$14, $F$14, $E$15, $F$15, $E$16, $F$16) * $F$9 / $F$8</f>
        <v>#VALUE!</v>
      </c>
    </row>
    <row r="482" spans="3:6" x14ac:dyDescent="0.3">
      <c r="C482" s="12" t="s">
        <v>1398</v>
      </c>
      <c r="D482" s="12" t="s">
        <v>1018</v>
      </c>
      <c r="E482" t="e">
        <f>[1]!CDADesc($E$11, $E$18, $D482)</f>
        <v>#VALUE!</v>
      </c>
      <c r="F482" t="e">
        <f>[1]!CDAGet($E$11, $E$17, F$19, $E$18, $D482, $E$12, $F$12, $E$13, $F$13, $E$14, $F$14, $E$15, $F$15, $E$16, $F$16) * $F$9 / $F$8</f>
        <v>#VALUE!</v>
      </c>
    </row>
    <row r="483" spans="3:6" x14ac:dyDescent="0.3">
      <c r="C483" s="12" t="s">
        <v>1016</v>
      </c>
      <c r="D483" s="12" t="s">
        <v>1019</v>
      </c>
      <c r="E483" t="e">
        <f>[1]!CDADesc($E$11, $E$18, $D483)</f>
        <v>#VALUE!</v>
      </c>
      <c r="F483" t="e">
        <f>[1]!CDAGet($E$11, $E$17, F$19, $E$18, $D483, $E$12, $F$12, $E$13, $F$13, $E$14, $F$14, $E$15, $F$15, $E$16, $F$16) * $F$9 / $F$8</f>
        <v>#VALUE!</v>
      </c>
    </row>
    <row r="484" spans="3:6" x14ac:dyDescent="0.3">
      <c r="C484" s="12" t="s">
        <v>1020</v>
      </c>
      <c r="D484" s="12" t="s">
        <v>1020</v>
      </c>
      <c r="E484" t="e">
        <f>[1]!CDADesc($E$11, $E$18, $D484)</f>
        <v>#VALUE!</v>
      </c>
      <c r="F484" t="e">
        <f>[1]!CDAGet($E$11, $E$17, F$19, $E$18, $D484, $E$12, $F$12, $E$13, $F$13, $E$14, $F$14, $E$15, $F$15, $E$16, $F$16) * $F$10 / $F$8</f>
        <v>#VALUE!</v>
      </c>
    </row>
    <row r="485" spans="3:6" x14ac:dyDescent="0.3">
      <c r="C485" s="12" t="s">
        <v>1021</v>
      </c>
      <c r="D485" s="12" t="s">
        <v>1021</v>
      </c>
      <c r="E485" t="e">
        <f>[1]!CDADesc($E$11, $E$18, $D485)</f>
        <v>#VALUE!</v>
      </c>
      <c r="F485" t="e">
        <f>[1]!CDAGet($E$11, $E$17, F$19, $E$18, $D485, $E$12, $F$12, $E$13, $F$13, $E$14, $F$14, $E$15, $F$15, $E$16, $F$16) * $F$10 / $F$8</f>
        <v>#VALUE!</v>
      </c>
    </row>
    <row r="486" spans="3:6" x14ac:dyDescent="0.3">
      <c r="C486" s="12" t="s">
        <v>1022</v>
      </c>
      <c r="D486" s="12" t="s">
        <v>1022</v>
      </c>
      <c r="E486" t="e">
        <f>[1]!CDADesc($E$11, $E$18, $D486)</f>
        <v>#VALUE!</v>
      </c>
      <c r="F486" t="e">
        <f>[1]!CDAGet($E$11, $E$17, F$19, $E$18, $D486, $E$12, $F$12, $E$13, $F$13, $E$14, $F$14, $E$15, $F$15, $E$16, $F$16) * $F$10 / $F$8</f>
        <v>#VALUE!</v>
      </c>
    </row>
    <row r="487" spans="3:6" x14ac:dyDescent="0.3">
      <c r="C487" s="12" t="s">
        <v>1023</v>
      </c>
      <c r="D487" s="12" t="s">
        <v>1023</v>
      </c>
      <c r="E487" t="e">
        <f>[1]!CDADesc($E$11, $E$18, $D487)</f>
        <v>#VALUE!</v>
      </c>
      <c r="F487" t="e">
        <f>[1]!CDAGet($E$11, $E$17, F$19, $E$18, $D487, $E$12, $F$12, $E$13, $F$13, $E$14, $F$14, $E$15, $F$15, $E$16, $F$16) * $F$10 / $F$8</f>
        <v>#VALUE!</v>
      </c>
    </row>
    <row r="488" spans="3:6" x14ac:dyDescent="0.3">
      <c r="C488" s="12" t="s">
        <v>1024</v>
      </c>
      <c r="D488" s="12" t="s">
        <v>1024</v>
      </c>
      <c r="E488" t="e">
        <f>[1]!CDADesc($E$11, $E$18, $D488)</f>
        <v>#VALUE!</v>
      </c>
      <c r="F488" t="e">
        <f>[1]!CDAGet($E$11, $E$17, F$19, $E$18, $D488, $E$12, $F$12, $E$13, $F$13, $E$14, $F$14, $E$15, $F$15, $E$16, $F$16) * $F$10 / $F$8</f>
        <v>#VALUE!</v>
      </c>
    </row>
    <row r="489" spans="3:6" x14ac:dyDescent="0.3">
      <c r="C489" s="12" t="s">
        <v>1025</v>
      </c>
      <c r="D489" s="12" t="s">
        <v>1025</v>
      </c>
      <c r="E489" t="e">
        <f>[1]!CDADesc($E$11, $E$18, $D489)</f>
        <v>#VALUE!</v>
      </c>
      <c r="F489" t="e">
        <f>[1]!CDAGet($E$11, $E$17, F$19, $E$18, $D489, $E$12, $F$12, $E$13, $F$13, $E$14, $F$14, $E$15, $F$15, $E$16, $F$16) * $F$10 / $F$8</f>
        <v>#VALUE!</v>
      </c>
    </row>
    <row r="490" spans="3:6" x14ac:dyDescent="0.3">
      <c r="C490" s="12" t="s">
        <v>1026</v>
      </c>
      <c r="D490" s="12" t="s">
        <v>1026</v>
      </c>
      <c r="E490" t="e">
        <f>[1]!CDADesc($E$11, $E$18, $D490)</f>
        <v>#VALUE!</v>
      </c>
      <c r="F490" t="e">
        <f>[1]!CDAGet($E$11, $E$17, F$19, $E$18, $D490, $E$12, $F$12, $E$13, $F$13, $E$14, $F$14, $E$15, $F$15, $E$16, $F$16) * $F$10 / $F$8</f>
        <v>#VALUE!</v>
      </c>
    </row>
    <row r="491" spans="3:6" x14ac:dyDescent="0.3">
      <c r="C491" s="12" t="s">
        <v>1027</v>
      </c>
      <c r="D491" s="12" t="s">
        <v>1027</v>
      </c>
      <c r="E491" t="e">
        <f>[1]!CDADesc($E$11, $E$18, $D491)</f>
        <v>#VALUE!</v>
      </c>
      <c r="F491" t="e">
        <f>[1]!CDAGet($E$11, $E$17, F$19, $E$18, $D491, $E$12, $F$12, $E$13, $F$13, $E$14, $F$14, $E$15, $F$15, $E$16, $F$16) * $F$10 / $F$8</f>
        <v>#VALUE!</v>
      </c>
    </row>
    <row r="492" spans="3:6" x14ac:dyDescent="0.3">
      <c r="C492" s="12" t="s">
        <v>1028</v>
      </c>
      <c r="D492" s="12" t="s">
        <v>1028</v>
      </c>
      <c r="E492" t="e">
        <f>[1]!CDADesc($E$11, $E$18, $D492)</f>
        <v>#VALUE!</v>
      </c>
      <c r="F492" t="e">
        <f>[1]!CDAGet($E$11, $E$17, F$19, $E$18, $D492, $E$12, $F$12, $E$13, $F$13, $E$14, $F$14, $E$15, $F$15, $E$16, $F$16) * $F$10 / $F$8</f>
        <v>#VALUE!</v>
      </c>
    </row>
    <row r="493" spans="3:6" x14ac:dyDescent="0.3">
      <c r="C493" s="12" t="s">
        <v>1029</v>
      </c>
      <c r="D493" s="12" t="s">
        <v>1029</v>
      </c>
      <c r="E493" t="e">
        <f>[1]!CDADesc($E$11, $E$18, $D493)</f>
        <v>#VALUE!</v>
      </c>
      <c r="F493" t="e">
        <f>[1]!CDAGet($E$11, $E$17, F$19, $E$18, $D493, $E$12, $F$12, $E$13, $F$13, $E$14, $F$14, $E$15, $F$15, $E$16, $F$16) * $F$10 / $F$8</f>
        <v>#VALUE!</v>
      </c>
    </row>
    <row r="494" spans="3:6" x14ac:dyDescent="0.3">
      <c r="C494" s="12" t="s">
        <v>1030</v>
      </c>
      <c r="D494" s="12" t="s">
        <v>1030</v>
      </c>
      <c r="E494" t="e">
        <f>[1]!CDADesc($E$11, $E$18, $D494)</f>
        <v>#VALUE!</v>
      </c>
      <c r="F494" t="e">
        <f>[1]!CDAGet($E$11, $E$17, F$19, $E$18, $D494, $E$12, $F$12, $E$13, $F$13, $E$14, $F$14, $E$15, $F$15, $E$16, $F$16) * $F$10 / $F$8</f>
        <v>#VALUE!</v>
      </c>
    </row>
    <row r="495" spans="3:6" x14ac:dyDescent="0.3">
      <c r="C495" s="12" t="s">
        <v>1031</v>
      </c>
      <c r="D495" s="12" t="s">
        <v>1031</v>
      </c>
      <c r="E495" t="e">
        <f>[1]!CDADesc($E$11, $E$18, $D495)</f>
        <v>#VALUE!</v>
      </c>
      <c r="F495" t="e">
        <f>[1]!CDAGet($E$11, $E$17, F$19, $E$18, $D495, $E$12, $F$12, $E$13, $F$13, $E$14, $F$14, $E$15, $F$15, $E$16, $F$16) * $F$9 / $F$8</f>
        <v>#VALUE!</v>
      </c>
    </row>
    <row r="496" spans="3:6" x14ac:dyDescent="0.3">
      <c r="C496" s="12" t="s">
        <v>1032</v>
      </c>
      <c r="D496" s="12" t="s">
        <v>1032</v>
      </c>
      <c r="E496" t="e">
        <f>[1]!CDADesc($E$11, $E$18, $D496)</f>
        <v>#VALUE!</v>
      </c>
      <c r="F496" t="e">
        <f>[1]!CDAGet($E$11, $E$17, F$19, $E$18, $D496, $E$12, $F$12, $E$13, $F$13, $E$14, $F$14, $E$15, $F$15, $E$16, $F$16) * $F$9 / $F$8</f>
        <v>#VALUE!</v>
      </c>
    </row>
    <row r="497" spans="3:6" x14ac:dyDescent="0.3">
      <c r="C497" s="12" t="s">
        <v>1033</v>
      </c>
      <c r="D497" s="12" t="s">
        <v>1033</v>
      </c>
      <c r="E497" t="e">
        <f>[1]!CDADesc($E$11, $E$18, $D497)</f>
        <v>#VALUE!</v>
      </c>
      <c r="F497" t="e">
        <f>[1]!CDAGet($E$11, $E$17, F$19, $E$18, $D497, $E$12, $F$12, $E$13, $F$13, $E$14, $F$14, $E$15, $F$15, $E$16, $F$16) * $F$9 / $F$8</f>
        <v>#VALUE!</v>
      </c>
    </row>
    <row r="498" spans="3:6" x14ac:dyDescent="0.3">
      <c r="C498" s="12" t="s">
        <v>1034</v>
      </c>
      <c r="D498" s="12" t="s">
        <v>1034</v>
      </c>
      <c r="E498" t="e">
        <f>[1]!CDADesc($E$11, $E$18, $D498)</f>
        <v>#VALUE!</v>
      </c>
      <c r="F498" t="e">
        <f>[1]!CDAGet($E$11, $E$17, F$19, $E$18, $D498, $E$12, $F$12, $E$13, $F$13, $E$14, $F$14, $E$15, $F$15, $E$16, $F$16) * $F$9 / $F$8</f>
        <v>#VALUE!</v>
      </c>
    </row>
    <row r="499" spans="3:6" x14ac:dyDescent="0.3">
      <c r="C499" s="12" t="s">
        <v>1035</v>
      </c>
      <c r="D499" s="12" t="s">
        <v>1035</v>
      </c>
      <c r="E499" t="e">
        <f>[1]!CDADesc($E$11, $E$18, $D499)</f>
        <v>#VALUE!</v>
      </c>
      <c r="F499" t="e">
        <f>[1]!CDAGet($E$11, $E$17, F$19, $E$18, $D499, $E$12, $F$12, $E$13, $F$13, $E$14, $F$14, $E$15, $F$15, $E$16, $F$16) * $F$9 / $F$8</f>
        <v>#VALUE!</v>
      </c>
    </row>
    <row r="500" spans="3:6" x14ac:dyDescent="0.3">
      <c r="C500" s="12" t="s">
        <v>1036</v>
      </c>
      <c r="D500" s="12" t="s">
        <v>1036</v>
      </c>
      <c r="E500" t="e">
        <f>[1]!CDADesc($E$11, $E$18, $D500)</f>
        <v>#VALUE!</v>
      </c>
      <c r="F500" t="e">
        <f>[1]!CDAGet($E$11, $E$17, F$19, $E$18, $D500, $E$12, $F$12, $E$13, $F$13, $E$14, $F$14, $E$15, $F$15, $E$16, $F$16) * $F$9 / $F$8</f>
        <v>#VALUE!</v>
      </c>
    </row>
    <row r="501" spans="3:6" x14ac:dyDescent="0.3">
      <c r="C501" s="12" t="s">
        <v>1037</v>
      </c>
      <c r="D501" s="12" t="s">
        <v>1037</v>
      </c>
      <c r="E501" t="e">
        <f>[1]!CDADesc($E$11, $E$18, $D501)</f>
        <v>#VALUE!</v>
      </c>
      <c r="F501" t="e">
        <f>[1]!CDAGet($E$11, $E$17, F$19, $E$18, $D501, $E$12, $F$12, $E$13, $F$13, $E$14, $F$14, $E$15, $F$15, $E$16, $F$16) * $F$9 / $F$8</f>
        <v>#VALUE!</v>
      </c>
    </row>
    <row r="502" spans="3:6" x14ac:dyDescent="0.3">
      <c r="C502" s="12" t="s">
        <v>1038</v>
      </c>
      <c r="D502" s="12" t="s">
        <v>1038</v>
      </c>
      <c r="E502" t="e">
        <f>[1]!CDADesc($E$11, $E$18, $D502)</f>
        <v>#VALUE!</v>
      </c>
      <c r="F502" t="e">
        <f>[1]!CDAGet($E$11, $E$17, F$19, $E$18, $D502, $E$12, $F$12, $E$13, $F$13, $E$14, $F$14, $E$15, $F$15, $E$16, $F$16) * $F$10 / $F$8</f>
        <v>#VALUE!</v>
      </c>
    </row>
    <row r="503" spans="3:6" x14ac:dyDescent="0.3">
      <c r="C503" s="12" t="s">
        <v>1039</v>
      </c>
      <c r="D503" s="12" t="s">
        <v>1039</v>
      </c>
      <c r="E503" t="e">
        <f>[1]!CDADesc($E$11, $E$18, $D503)</f>
        <v>#VALUE!</v>
      </c>
      <c r="F503" t="e">
        <f>[1]!CDAGet($E$11, $E$17, F$19, $E$18, $D503, $E$12, $F$12, $E$13, $F$13, $E$14, $F$14, $E$15, $F$15, $E$16, $F$16) * $F$10 / $F$8</f>
        <v>#VALUE!</v>
      </c>
    </row>
    <row r="504" spans="3:6" x14ac:dyDescent="0.3">
      <c r="C504" s="12" t="s">
        <v>1040</v>
      </c>
      <c r="D504" s="12" t="s">
        <v>1040</v>
      </c>
      <c r="E504" t="e">
        <f>[1]!CDADesc($E$11, $E$18, $D504)</f>
        <v>#VALUE!</v>
      </c>
      <c r="F504" t="e">
        <f>[1]!CDAGet($E$11, $E$17, F$19, $E$18, $D504, $E$12, $F$12, $E$13, $F$13, $E$14, $F$14, $E$15, $F$15, $E$16, $F$16) * $F$9 / $F$8</f>
        <v>#VALUE!</v>
      </c>
    </row>
    <row r="505" spans="3:6" x14ac:dyDescent="0.3">
      <c r="C505" s="12" t="s">
        <v>1041</v>
      </c>
      <c r="D505" s="12" t="s">
        <v>1041</v>
      </c>
      <c r="E505" t="e">
        <f>[1]!CDADesc($E$11, $E$18, $D505)</f>
        <v>#VALUE!</v>
      </c>
      <c r="F505" t="e">
        <f>[1]!CDAGet($E$11, $E$17, F$19, $E$18, $D505, $E$12, $F$12, $E$13, $F$13, $E$14, $F$14, $E$15, $F$15, $E$16, $F$16) * $F$10 / $F$8</f>
        <v>#VALUE!</v>
      </c>
    </row>
    <row r="506" spans="3:6" x14ac:dyDescent="0.3">
      <c r="C506" s="12" t="s">
        <v>1042</v>
      </c>
      <c r="D506" s="12" t="s">
        <v>1042</v>
      </c>
      <c r="E506" t="e">
        <f>[1]!CDADesc($E$11, $E$18, $D506)</f>
        <v>#VALUE!</v>
      </c>
      <c r="F506" t="e">
        <f>[1]!CDAGet($E$11, $E$17, F$19, $E$18, $D506, $E$12, $F$12, $E$13, $F$13, $E$14, $F$14, $E$15, $F$15, $E$16, $F$16) * $F$10 / $F$8</f>
        <v>#VALUE!</v>
      </c>
    </row>
    <row r="507" spans="3:6" x14ac:dyDescent="0.3">
      <c r="C507" s="12" t="s">
        <v>1043</v>
      </c>
      <c r="D507" s="12" t="s">
        <v>1043</v>
      </c>
      <c r="E507" t="e">
        <f>[1]!CDADesc($E$11, $E$18, $D507)</f>
        <v>#VALUE!</v>
      </c>
      <c r="F507" t="e">
        <f>[1]!CDAGet($E$11, $E$17, F$19, $E$18, $D507, $E$12, $F$12, $E$13, $F$13, $E$14, $F$14, $E$15, $F$15, $E$16, $F$16) * $F$10 / $F$8</f>
        <v>#VALUE!</v>
      </c>
    </row>
    <row r="508" spans="3:6" x14ac:dyDescent="0.3">
      <c r="C508" s="12" t="s">
        <v>1044</v>
      </c>
      <c r="D508" s="12" t="s">
        <v>1044</v>
      </c>
      <c r="E508" t="e">
        <f>[1]!CDADesc($E$11, $E$18, $D508)</f>
        <v>#VALUE!</v>
      </c>
      <c r="F508" t="e">
        <f>[1]!CDAGet($E$11, $E$17, F$19, $E$18, $D508, $E$12, $F$12, $E$13, $F$13, $E$14, $F$14, $E$15, $F$15, $E$16, $F$16) * $F$10 / $F$8</f>
        <v>#VALUE!</v>
      </c>
    </row>
    <row r="509" spans="3:6" x14ac:dyDescent="0.3">
      <c r="C509" s="12" t="s">
        <v>1045</v>
      </c>
      <c r="D509" s="12" t="s">
        <v>1045</v>
      </c>
      <c r="E509" t="e">
        <f>[1]!CDADesc($E$11, $E$18, $D509)</f>
        <v>#VALUE!</v>
      </c>
      <c r="F509" t="e">
        <f>[1]!CDAGet($E$11, $E$17, F$19, $E$18, $D509, $E$12, $F$12, $E$13, $F$13, $E$14, $F$14, $E$15, $F$15, $E$16, $F$16) * $F$10 / $F$8</f>
        <v>#VALUE!</v>
      </c>
    </row>
    <row r="510" spans="3:6" x14ac:dyDescent="0.3">
      <c r="C510" s="12" t="s">
        <v>1046</v>
      </c>
      <c r="D510" s="12" t="s">
        <v>1046</v>
      </c>
      <c r="E510" t="e">
        <f>[1]!CDADesc($E$11, $E$18, $D510)</f>
        <v>#VALUE!</v>
      </c>
      <c r="F510" t="e">
        <f>[1]!CDAGet($E$11, $E$17, F$19, $E$18, $D510, $E$12, $F$12, $E$13, $F$13, $E$14, $F$14, $E$15, $F$15, $E$16, $F$16) * $F$10 / $F$8</f>
        <v>#VALUE!</v>
      </c>
    </row>
    <row r="511" spans="3:6" x14ac:dyDescent="0.3">
      <c r="C511" s="12" t="s">
        <v>1047</v>
      </c>
      <c r="D511" s="12" t="s">
        <v>1047</v>
      </c>
      <c r="E511" t="e">
        <f>[1]!CDADesc($E$11, $E$18, $D511)</f>
        <v>#VALUE!</v>
      </c>
      <c r="F511" t="e">
        <f>[1]!CDAGet($E$11, $E$17, F$19, $E$18, $D511, $E$12, $F$12, $E$13, $F$13, $E$14, $F$14, $E$15, $F$15, $E$16, $F$16) * $F$10 / $F$8</f>
        <v>#VALUE!</v>
      </c>
    </row>
    <row r="512" spans="3:6" x14ac:dyDescent="0.3">
      <c r="C512" s="144" t="s">
        <v>1399</v>
      </c>
      <c r="D512" s="12" t="s">
        <v>1048</v>
      </c>
      <c r="E512" t="e">
        <f>[1]!CDADesc($E$11, $E$18, $D512)</f>
        <v>#VALUE!</v>
      </c>
      <c r="F512" t="e">
        <f>[1]!CDAGet($E$11, $E$17, F$19, $E$18, $D512, $E$12, $F$12, $E$13, $F$13, $E$14, $F$14, $E$15, $F$15, $E$16, $F$16) * $F$10 / $F$8</f>
        <v>#VALUE!</v>
      </c>
    </row>
    <row r="513" spans="3:6" x14ac:dyDescent="0.3">
      <c r="C513" s="144" t="s">
        <v>1400</v>
      </c>
      <c r="D513" s="12" t="s">
        <v>1049</v>
      </c>
      <c r="E513" t="e">
        <f>[1]!CDADesc($E$11, $E$18, $D513)</f>
        <v>#VALUE!</v>
      </c>
      <c r="F513" t="e">
        <f>[1]!CDAGet($E$11, $E$17, F$19, $E$18, $D513, $E$12, $F$12, $E$13, $F$13, $E$14, $F$14, $E$15, $F$15, $E$16, $F$16) * $F$10 / $F$8</f>
        <v>#VALUE!</v>
      </c>
    </row>
    <row r="514" spans="3:6" x14ac:dyDescent="0.3">
      <c r="C514" s="12" t="s">
        <v>1050</v>
      </c>
      <c r="D514" s="12" t="s">
        <v>1050</v>
      </c>
      <c r="E514" t="e">
        <f>[1]!CDADesc($E$11, $E$18, $D514)</f>
        <v>#VALUE!</v>
      </c>
      <c r="F514" t="e">
        <f>[1]!CDAGet($E$11, $E$17, F$19, $E$18, $D514, $E$12, $F$12, $E$13, $F$13, $E$14, $F$14, $E$15, $F$15, $E$16, $F$16) * $F$10 / $F$8</f>
        <v>#VALUE!</v>
      </c>
    </row>
    <row r="515" spans="3:6" x14ac:dyDescent="0.3">
      <c r="C515" s="12" t="s">
        <v>1051</v>
      </c>
      <c r="D515" s="12" t="s">
        <v>1051</v>
      </c>
      <c r="E515" t="e">
        <f>[1]!CDADesc($E$11, $E$18, $D515)</f>
        <v>#VALUE!</v>
      </c>
      <c r="F515" t="e">
        <f>[1]!CDAGet($E$11, $E$17, F$19, $E$18, $D515, $E$12, $F$12, $E$13, $F$13, $E$14, $F$14, $E$15, $F$15, $E$16, $F$16) * $F$10 / $F$8</f>
        <v>#VALUE!</v>
      </c>
    </row>
    <row r="516" spans="3:6" x14ac:dyDescent="0.3">
      <c r="C516" s="12" t="s">
        <v>1052</v>
      </c>
      <c r="D516" s="12" t="s">
        <v>1052</v>
      </c>
      <c r="E516" t="e">
        <f>[1]!CDADesc($E$11, $E$18, $D516)</f>
        <v>#VALUE!</v>
      </c>
      <c r="F516" t="e">
        <f>[1]!CDAGet($E$11, $E$17, F$19, $E$18, $D516, $E$12, $F$12, $E$13, $F$13, $E$14, $F$14, $E$15, $F$15, $E$16, $F$16) * $F$10 / $F$8</f>
        <v>#VALUE!</v>
      </c>
    </row>
    <row r="517" spans="3:6" x14ac:dyDescent="0.3">
      <c r="C517" s="12" t="s">
        <v>1053</v>
      </c>
      <c r="D517" s="12" t="s">
        <v>1053</v>
      </c>
      <c r="E517" t="e">
        <f>[1]!CDADesc($E$11, $E$18, $D517)</f>
        <v>#VALUE!</v>
      </c>
      <c r="F517" t="e">
        <f>[1]!CDAGet($E$11, $E$17, F$19, $E$18, $D517, $E$12, $F$12, $E$13, $F$13, $E$14, $F$14, $E$15, $F$15, $E$16, $F$16) * $F$10 / $F$8</f>
        <v>#VALUE!</v>
      </c>
    </row>
    <row r="518" spans="3:6" x14ac:dyDescent="0.3">
      <c r="C518" s="12" t="s">
        <v>1054</v>
      </c>
      <c r="D518" s="12" t="s">
        <v>1054</v>
      </c>
      <c r="E518" t="e">
        <f>[1]!CDADesc($E$11, $E$18, $D518)</f>
        <v>#VALUE!</v>
      </c>
      <c r="F518" t="e">
        <f>[1]!CDAGet($E$11, $E$17, F$19, $E$18, $D518, $E$12, $F$12, $E$13, $F$13, $E$14, $F$14, $E$15, $F$15, $E$16, $F$16) * $F$10 / $F$8</f>
        <v>#VALUE!</v>
      </c>
    </row>
    <row r="519" spans="3:6" x14ac:dyDescent="0.3">
      <c r="C519" s="12" t="s">
        <v>1055</v>
      </c>
      <c r="D519" s="12" t="s">
        <v>1055</v>
      </c>
      <c r="E519" t="e">
        <f>[1]!CDADesc($E$11, $E$18, $D519)</f>
        <v>#VALUE!</v>
      </c>
      <c r="F519" t="e">
        <f>[1]!CDAGet($E$11, $E$17, F$19, $E$18, $D519, $E$12, $F$12, $E$13, $F$13, $E$14, $F$14, $E$15, $F$15, $E$16, $F$16) * $F$10 / $F$8</f>
        <v>#VALUE!</v>
      </c>
    </row>
    <row r="520" spans="3:6" x14ac:dyDescent="0.3">
      <c r="C520" s="12" t="s">
        <v>1056</v>
      </c>
      <c r="D520" s="12" t="s">
        <v>1056</v>
      </c>
      <c r="E520" t="e">
        <f>[1]!CDADesc($E$11, $E$18, $D520)</f>
        <v>#VALUE!</v>
      </c>
      <c r="F520" t="e">
        <f>[1]!CDAGet($E$11, $E$17, F$19, $E$18, $D520, $E$12, $F$12, $E$13, $F$13, $E$14, $F$14, $E$15, $F$15, $E$16, $F$16) * $F$10 / $F$8</f>
        <v>#VALUE!</v>
      </c>
    </row>
    <row r="521" spans="3:6" x14ac:dyDescent="0.3">
      <c r="C521" s="12" t="s">
        <v>1057</v>
      </c>
      <c r="D521" s="12" t="s">
        <v>1057</v>
      </c>
      <c r="E521" t="e">
        <f>[1]!CDADesc($E$11, $E$18, $D521)</f>
        <v>#VALUE!</v>
      </c>
      <c r="F521" t="e">
        <f>[1]!CDAGet($E$11, $E$17, F$19, $E$18, $D521, $E$12, $F$12, $E$13, $F$13, $E$14, $F$14, $E$15, $F$15, $E$16, $F$16) * $F$10 / $F$8</f>
        <v>#VALUE!</v>
      </c>
    </row>
    <row r="522" spans="3:6" x14ac:dyDescent="0.3">
      <c r="C522" s="12" t="s">
        <v>1058</v>
      </c>
      <c r="D522" s="12" t="s">
        <v>1058</v>
      </c>
      <c r="E522" t="e">
        <f>[1]!CDADesc($E$11, $E$18, $D522)</f>
        <v>#VALUE!</v>
      </c>
      <c r="F522" t="e">
        <f>[1]!CDAGet($E$11, $E$17, F$19, $E$18, $D522, $E$12, $F$12, $E$13, $F$13, $E$14, $F$14, $E$15, $F$15, $E$16, $F$16) * $F$10 / $F$8</f>
        <v>#VALUE!</v>
      </c>
    </row>
    <row r="523" spans="3:6" x14ac:dyDescent="0.3">
      <c r="C523" s="12" t="s">
        <v>1059</v>
      </c>
      <c r="D523" s="12" t="s">
        <v>1059</v>
      </c>
      <c r="E523" t="e">
        <f>[1]!CDADesc($E$11, $E$18, $D523)</f>
        <v>#VALUE!</v>
      </c>
      <c r="F523" t="e">
        <f>[1]!CDAGet($E$11, $E$17, F$19, $E$18, $D523, $E$12, $F$12, $E$13, $F$13, $E$14, $F$14, $E$15, $F$15, $E$16, $F$16) * $F$10 / $F$8</f>
        <v>#VALUE!</v>
      </c>
    </row>
    <row r="524" spans="3:6" x14ac:dyDescent="0.3">
      <c r="C524" s="12" t="s">
        <v>1060</v>
      </c>
      <c r="D524" s="12" t="s">
        <v>1060</v>
      </c>
      <c r="E524" t="e">
        <f>[1]!CDADesc($E$11, $E$18, $D524)</f>
        <v>#VALUE!</v>
      </c>
      <c r="F524" t="e">
        <f>[1]!CDAGet($E$11, $E$17, F$19, $E$18, $D524, $E$12, $F$12, $E$13, $F$13, $E$14, $F$14, $E$15, $F$15, $E$16, $F$16) * $F$10 / $F$8</f>
        <v>#VALUE!</v>
      </c>
    </row>
    <row r="525" spans="3:6" x14ac:dyDescent="0.3">
      <c r="C525" s="12" t="s">
        <v>1061</v>
      </c>
      <c r="D525" s="12" t="s">
        <v>1061</v>
      </c>
      <c r="E525" t="e">
        <f>[1]!CDADesc($E$11, $E$18, $D525)</f>
        <v>#VALUE!</v>
      </c>
      <c r="F525" t="e">
        <f>[1]!CDAGet($E$11, $E$17, F$19, $E$18, $D525, $E$12, $F$12, $E$13, $F$13, $E$14, $F$14, $E$15, $F$15, $E$16, $F$16) * $F$10 / $F$8</f>
        <v>#VALUE!</v>
      </c>
    </row>
    <row r="526" spans="3:6" x14ac:dyDescent="0.3">
      <c r="C526" s="12" t="s">
        <v>1062</v>
      </c>
      <c r="D526" s="12" t="s">
        <v>1062</v>
      </c>
      <c r="E526" t="e">
        <f>[1]!CDADesc($E$11, $E$18, $D526)</f>
        <v>#VALUE!</v>
      </c>
      <c r="F526" t="e">
        <f>[1]!CDAGet($E$11, $E$17, F$19, $E$18, $D526, $E$12, $F$12, $E$13, $F$13, $E$14, $F$14, $E$15, $F$15, $E$16, $F$16) * $F$10 / $F$8</f>
        <v>#VALUE!</v>
      </c>
    </row>
    <row r="527" spans="3:6" x14ac:dyDescent="0.3">
      <c r="C527" s="12" t="s">
        <v>1063</v>
      </c>
      <c r="D527" s="12" t="s">
        <v>1063</v>
      </c>
      <c r="E527" t="e">
        <f>[1]!CDADesc($E$11, $E$18, $D527)</f>
        <v>#VALUE!</v>
      </c>
      <c r="F527" t="e">
        <f>[1]!CDAGet($E$11, $E$17, F$19, $E$18, $D527, $E$12, $F$12, $E$13, $F$13, $E$14, $F$14, $E$15, $F$15, $E$16, $F$16) * $F$10 / $F$8</f>
        <v>#VALUE!</v>
      </c>
    </row>
    <row r="528" spans="3:6" x14ac:dyDescent="0.3">
      <c r="C528" s="12" t="s">
        <v>1064</v>
      </c>
      <c r="D528" s="12" t="s">
        <v>1064</v>
      </c>
      <c r="E528" t="e">
        <f>[1]!CDADesc($E$11, $E$18, $D528)</f>
        <v>#VALUE!</v>
      </c>
      <c r="F528" t="e">
        <f>[1]!CDAGet($E$11, $E$17, F$19, $E$18, $D528, $E$12, $F$12, $E$13, $F$13, $E$14, $F$14, $E$15, $F$15, $E$16, $F$16) * $F$10 / $F$8</f>
        <v>#VALUE!</v>
      </c>
    </row>
    <row r="529" spans="3:6" x14ac:dyDescent="0.3">
      <c r="C529" s="12" t="s">
        <v>1065</v>
      </c>
      <c r="D529" s="12" t="s">
        <v>1065</v>
      </c>
      <c r="E529" t="e">
        <f>[1]!CDADesc($E$11, $E$18, $D529)</f>
        <v>#VALUE!</v>
      </c>
      <c r="F529" t="e">
        <f>[1]!CDAGet($E$11, $E$17, F$19, $E$18, $D529, $E$12, $F$12, $E$13, $F$13, $E$14, $F$14, $E$15, $F$15, $E$16, $F$16) * $F$10 / $F$8</f>
        <v>#VALUE!</v>
      </c>
    </row>
    <row r="530" spans="3:6" x14ac:dyDescent="0.3">
      <c r="C530" s="12" t="s">
        <v>1066</v>
      </c>
      <c r="D530" s="12" t="s">
        <v>1066</v>
      </c>
      <c r="E530" t="e">
        <f>[1]!CDADesc($E$11, $E$18, $D530)</f>
        <v>#VALUE!</v>
      </c>
      <c r="F530" t="e">
        <f>[1]!CDAGet($E$11, $E$17, F$19, $E$18, $D530, $E$12, $F$12, $E$13, $F$13, $E$14, $F$14, $E$15, $F$15, $E$16, $F$16) * $F$10 / $F$8</f>
        <v>#VALUE!</v>
      </c>
    </row>
    <row r="531" spans="3:6" x14ac:dyDescent="0.3">
      <c r="C531" s="12" t="s">
        <v>1067</v>
      </c>
      <c r="D531" s="12" t="s">
        <v>1067</v>
      </c>
      <c r="E531" t="e">
        <f>[1]!CDADesc($E$11, $E$18, $D531)</f>
        <v>#VALUE!</v>
      </c>
      <c r="F531" t="e">
        <f>[1]!CDAGet($E$11, $E$17, F$19, $E$18, $D531, $E$12, $F$12, $E$13, $F$13, $E$14, $F$14, $E$15, $F$15, $E$16, $F$16) * $F$10 / $F$8</f>
        <v>#VALUE!</v>
      </c>
    </row>
    <row r="532" spans="3:6" x14ac:dyDescent="0.3">
      <c r="C532" s="12" t="s">
        <v>1068</v>
      </c>
      <c r="D532" s="12" t="s">
        <v>1068</v>
      </c>
      <c r="E532" t="e">
        <f>[1]!CDADesc($E$11, $E$18, $D532)</f>
        <v>#VALUE!</v>
      </c>
      <c r="F532" t="e">
        <f>[1]!CDAGet($E$11, $E$17, F$19, $E$18, $D532, $E$12, $F$12, $E$13, $F$13, $E$14, $F$14, $E$15, $F$15, $E$16, $F$16) * $F$10 / $F$8</f>
        <v>#VALUE!</v>
      </c>
    </row>
    <row r="533" spans="3:6" x14ac:dyDescent="0.3">
      <c r="C533" s="12" t="s">
        <v>1069</v>
      </c>
      <c r="D533" s="12" t="s">
        <v>1069</v>
      </c>
      <c r="E533" t="e">
        <f>[1]!CDADesc($E$11, $E$18, $D533)</f>
        <v>#VALUE!</v>
      </c>
      <c r="F533" t="e">
        <f>[1]!CDAGet($E$11, $E$17, F$19, $E$18, $D533, $E$12, $F$12, $E$13, $F$13, $E$14, $F$14, $E$15, $F$15, $E$16, $F$16) * $F$9 / $F$8</f>
        <v>#VALUE!</v>
      </c>
    </row>
    <row r="534" spans="3:6" x14ac:dyDescent="0.3">
      <c r="C534" s="12" t="s">
        <v>1070</v>
      </c>
      <c r="D534" s="12" t="s">
        <v>1070</v>
      </c>
      <c r="E534" t="e">
        <f>[1]!CDADesc($E$11, $E$18, $D534)</f>
        <v>#VALUE!</v>
      </c>
      <c r="F534" t="e">
        <f>[1]!CDAGet($E$11, $E$17, F$19, $E$18, $D534, $E$12, $F$12, $E$13, $F$13, $E$14, $F$14, $E$15, $F$15, $E$16, $F$16) * $F$9 / $F$8</f>
        <v>#VALUE!</v>
      </c>
    </row>
    <row r="535" spans="3:6" x14ac:dyDescent="0.3">
      <c r="C535" s="12" t="s">
        <v>1071</v>
      </c>
      <c r="D535" s="12" t="s">
        <v>1071</v>
      </c>
      <c r="E535" t="e">
        <f>[1]!CDADesc($E$11, $E$18, $D535)</f>
        <v>#VALUE!</v>
      </c>
      <c r="F535" t="e">
        <f>[1]!CDAGet($E$11, $E$17, F$19, $E$18, $D535, $E$12, $F$12, $E$13, $F$13, $E$14, $F$14, $E$15, $F$15, $E$16, $F$16) * $F$9 / $F$8</f>
        <v>#VALUE!</v>
      </c>
    </row>
    <row r="536" spans="3:6" x14ac:dyDescent="0.3">
      <c r="C536" s="12" t="s">
        <v>1072</v>
      </c>
      <c r="D536" s="12" t="s">
        <v>1072</v>
      </c>
      <c r="E536" t="e">
        <f>[1]!CDADesc($E$11, $E$18, $D536)</f>
        <v>#VALUE!</v>
      </c>
      <c r="F536" t="e">
        <f>[1]!CDAGet($E$11, $E$17, F$19, $E$18, $D536, $E$12, $F$12, $E$13, $F$13, $E$14, $F$14, $E$15, $F$15, $E$16, $F$16) * $F$9 / $F$8</f>
        <v>#VALUE!</v>
      </c>
    </row>
    <row r="537" spans="3:6" x14ac:dyDescent="0.3">
      <c r="C537" s="12" t="s">
        <v>1073</v>
      </c>
      <c r="D537" s="12" t="s">
        <v>1073</v>
      </c>
      <c r="E537" t="e">
        <f>[1]!CDADesc($E$11, $E$18, $D537)</f>
        <v>#VALUE!</v>
      </c>
      <c r="F537" t="e">
        <f>[1]!CDAGet($E$11, $E$17, F$19, $E$18, $D537, $E$12, $F$12, $E$13, $F$13, $E$14, $F$14, $E$15, $F$15, $E$16, $F$16) * $F$9 / $F$8</f>
        <v>#VALUE!</v>
      </c>
    </row>
    <row r="538" spans="3:6" x14ac:dyDescent="0.3">
      <c r="C538" s="12" t="s">
        <v>1074</v>
      </c>
      <c r="D538" s="12" t="s">
        <v>1074</v>
      </c>
      <c r="E538" t="e">
        <f>[1]!CDADesc($E$11, $E$18, $D538)</f>
        <v>#VALUE!</v>
      </c>
      <c r="F538" t="e">
        <f>[1]!CDAGet($E$11, $E$17, F$19, $E$18, $D538, $E$12, $F$12, $E$13, $F$13, $E$14, $F$14, $E$15, $F$15, $E$16, $F$16) * $F$9 / $F$8</f>
        <v>#VALUE!</v>
      </c>
    </row>
    <row r="539" spans="3:6" x14ac:dyDescent="0.3">
      <c r="C539" s="12" t="s">
        <v>1075</v>
      </c>
      <c r="D539" s="12" t="s">
        <v>1075</v>
      </c>
      <c r="E539" t="e">
        <f>[1]!CDADesc($E$11, $E$18, $D539)</f>
        <v>#VALUE!</v>
      </c>
      <c r="F539" t="e">
        <f>[1]!CDAGet($E$11, $E$17, F$19, $E$18, $D539, $E$12, $F$12, $E$13, $F$13, $E$14, $F$14, $E$15, $F$15, $E$16, $F$16) * $F$9 / $F$8</f>
        <v>#VALUE!</v>
      </c>
    </row>
    <row r="540" spans="3:6" x14ac:dyDescent="0.3">
      <c r="C540" s="12" t="s">
        <v>1076</v>
      </c>
      <c r="D540" s="12" t="s">
        <v>1076</v>
      </c>
      <c r="E540" t="e">
        <f>[1]!CDADesc($E$11, $E$18, $D540)</f>
        <v>#VALUE!</v>
      </c>
      <c r="F540" t="e">
        <f>[1]!CDAGet($E$11, $E$17, F$19, $E$18, $D540, $E$12, $F$12, $E$13, $F$13, $E$14, $F$14, $E$15, $F$15, $E$16, $F$16) * $F$9 / $F$8</f>
        <v>#VALUE!</v>
      </c>
    </row>
    <row r="541" spans="3:6" x14ac:dyDescent="0.3">
      <c r="C541" s="12" t="s">
        <v>1077</v>
      </c>
      <c r="D541" s="12" t="s">
        <v>1077</v>
      </c>
      <c r="E541" t="e">
        <f>[1]!CDADesc($E$11, $E$18, $D541)</f>
        <v>#VALUE!</v>
      </c>
      <c r="F541" t="e">
        <f>[1]!CDAGet($E$11, $E$17, F$19, $E$18, $D541, $E$12, $F$12, $E$13, $F$13, $E$14, $F$14, $E$15, $F$15, $E$16, $F$16) * $F$9 / $F$8</f>
        <v>#VALUE!</v>
      </c>
    </row>
    <row r="542" spans="3:6" x14ac:dyDescent="0.3">
      <c r="C542" s="12" t="s">
        <v>1078</v>
      </c>
      <c r="D542" s="12" t="s">
        <v>1078</v>
      </c>
      <c r="E542" t="e">
        <f>[1]!CDADesc($E$11, $E$18, $D542)</f>
        <v>#VALUE!</v>
      </c>
      <c r="F542" t="e">
        <f>[1]!CDAGet($E$11, $E$17, F$19, $E$18, $D542, $E$12, $F$12, $E$13, $F$13, $E$14, $F$14, $E$15, $F$15, $E$16, $F$16) * $F$9 / $F$8</f>
        <v>#VALUE!</v>
      </c>
    </row>
    <row r="543" spans="3:6" x14ac:dyDescent="0.3">
      <c r="C543" s="12" t="s">
        <v>1079</v>
      </c>
      <c r="D543" s="12" t="s">
        <v>1079</v>
      </c>
      <c r="E543" t="e">
        <f>[1]!CDADesc($E$11, $E$18, $D543)</f>
        <v>#VALUE!</v>
      </c>
      <c r="F543" t="e">
        <f>[1]!CDAGet($E$11, $E$17, F$19, $E$18, $D543, $E$12, $F$12, $E$13, $F$13, $E$14, $F$14, $E$15, $F$15, $E$16, $F$16) * $F$9 / $F$8</f>
        <v>#VALUE!</v>
      </c>
    </row>
    <row r="544" spans="3:6" x14ac:dyDescent="0.3">
      <c r="C544" s="12" t="s">
        <v>1080</v>
      </c>
      <c r="D544" s="12" t="s">
        <v>1080</v>
      </c>
      <c r="E544" t="e">
        <f>[1]!CDADesc($E$11, $E$18, $D544)</f>
        <v>#VALUE!</v>
      </c>
      <c r="F544" t="e">
        <f>[1]!CDAGet($E$11, $E$17, F$19, $E$18, $D544, $E$12, $F$12, $E$13, $F$13, $E$14, $F$14, $E$15, $F$15, $E$16, $F$16) * $F$9 / $F$8</f>
        <v>#VALUE!</v>
      </c>
    </row>
    <row r="545" spans="3:6" x14ac:dyDescent="0.3">
      <c r="C545" s="12" t="s">
        <v>1081</v>
      </c>
      <c r="D545" s="12" t="s">
        <v>1081</v>
      </c>
      <c r="E545" t="e">
        <f>[1]!CDADesc($E$11, $E$18, $D545)</f>
        <v>#VALUE!</v>
      </c>
      <c r="F545" t="e">
        <f>[1]!CDAGet($E$11, $E$17, F$19, $E$18, $D545, $E$12, $F$12, $E$13, $F$13, $E$14, $F$14, $E$15, $F$15, $E$16, $F$16) * $F$9 / $F$8</f>
        <v>#VALUE!</v>
      </c>
    </row>
    <row r="546" spans="3:6" x14ac:dyDescent="0.3">
      <c r="C546" s="12" t="s">
        <v>1082</v>
      </c>
      <c r="D546" s="12" t="s">
        <v>1082</v>
      </c>
      <c r="E546" t="e">
        <f>[1]!CDADesc($E$11, $E$18, $D546)</f>
        <v>#VALUE!</v>
      </c>
      <c r="F546" t="e">
        <f>[1]!CDAGet($E$11, $E$17, F$19, $E$18, $D546, $E$12, $F$12, $E$13, $F$13, $E$14, $F$14, $E$15, $F$15, $E$16, $F$16) * $F$9 / $F$8</f>
        <v>#VALUE!</v>
      </c>
    </row>
    <row r="547" spans="3:6" x14ac:dyDescent="0.3">
      <c r="C547" s="12" t="s">
        <v>1083</v>
      </c>
      <c r="D547" s="12" t="s">
        <v>1083</v>
      </c>
      <c r="E547" t="e">
        <f>[1]!CDADesc($E$11, $E$18, $D547)</f>
        <v>#VALUE!</v>
      </c>
      <c r="F547" t="e">
        <f>[1]!CDAGet($E$11, $E$17, F$19, $E$18, $D547, $E$12, $F$12, $E$13, $F$13, $E$14, $F$14, $E$15, $F$15, $E$16, $F$16) * $F$9 / $F$8</f>
        <v>#VALUE!</v>
      </c>
    </row>
    <row r="548" spans="3:6" x14ac:dyDescent="0.3">
      <c r="C548" s="12" t="s">
        <v>1084</v>
      </c>
      <c r="D548" s="12" t="s">
        <v>1084</v>
      </c>
      <c r="E548" t="e">
        <f>[1]!CDADesc($E$11, $E$18, $D548)</f>
        <v>#VALUE!</v>
      </c>
      <c r="F548" t="e">
        <f>[1]!CDAGet($E$11, $E$17, F$19, $E$18, $D548, $E$12, $F$12, $E$13, $F$13, $E$14, $F$14, $E$15, $F$15, $E$16, $F$16) * $F$9 / $F$8</f>
        <v>#VALUE!</v>
      </c>
    </row>
    <row r="549" spans="3:6" x14ac:dyDescent="0.3">
      <c r="C549" s="12" t="s">
        <v>1085</v>
      </c>
      <c r="D549" s="12" t="s">
        <v>1085</v>
      </c>
      <c r="E549" t="e">
        <f>[1]!CDADesc($E$11, $E$18, $D549)</f>
        <v>#VALUE!</v>
      </c>
      <c r="F549" t="e">
        <f>[1]!CDAGet($E$11, $E$17, F$19, $E$18, $D549, $E$12, $F$12, $E$13, $F$13, $E$14, $F$14, $E$15, $F$15, $E$16, $F$16) * $F$9 / $F$8</f>
        <v>#VALUE!</v>
      </c>
    </row>
    <row r="550" spans="3:6" x14ac:dyDescent="0.3">
      <c r="C550" s="12" t="s">
        <v>1086</v>
      </c>
      <c r="D550" s="12" t="s">
        <v>1086</v>
      </c>
      <c r="E550" t="e">
        <f>[1]!CDADesc($E$11, $E$18, $D550)</f>
        <v>#VALUE!</v>
      </c>
      <c r="F550" t="e">
        <f>[1]!CDAGet($E$11, $E$17, F$19, $E$18, $D550, $E$12, $F$12, $E$13, $F$13, $E$14, $F$14, $E$15, $F$15, $E$16, $F$16) * $F$9 / $F$8</f>
        <v>#VALUE!</v>
      </c>
    </row>
    <row r="551" spans="3:6" x14ac:dyDescent="0.3">
      <c r="C551" s="12" t="s">
        <v>1087</v>
      </c>
      <c r="D551" s="12" t="s">
        <v>1087</v>
      </c>
      <c r="E551" t="e">
        <f>[1]!CDADesc($E$11, $E$18, $D551)</f>
        <v>#VALUE!</v>
      </c>
      <c r="F551" t="e">
        <f>[1]!CDAGet($E$11, $E$17, F$19, $E$18, $D551, $E$12, $F$12, $E$13, $F$13, $E$14, $F$14, $E$15, $F$15, $E$16, $F$16) * $F$9 / $F$8</f>
        <v>#VALUE!</v>
      </c>
    </row>
    <row r="552" spans="3:6" x14ac:dyDescent="0.3">
      <c r="C552" s="12" t="s">
        <v>1088</v>
      </c>
      <c r="D552" s="12" t="s">
        <v>1088</v>
      </c>
      <c r="E552" t="e">
        <f>[1]!CDADesc($E$11, $E$18, $D552)</f>
        <v>#VALUE!</v>
      </c>
      <c r="F552" t="e">
        <f>[1]!CDAGet($E$11, $E$17, F$19, $E$18, $D552, $E$12, $F$12, $E$13, $F$13, $E$14, $F$14, $E$15, $F$15, $E$16, $F$16) * $F$9 / $F$8</f>
        <v>#VALUE!</v>
      </c>
    </row>
    <row r="553" spans="3:6" x14ac:dyDescent="0.3">
      <c r="C553" s="12" t="s">
        <v>1089</v>
      </c>
      <c r="D553" s="12" t="s">
        <v>1089</v>
      </c>
      <c r="E553" t="e">
        <f>[1]!CDADesc($E$11, $E$18, $D553)</f>
        <v>#VALUE!</v>
      </c>
      <c r="F553" t="e">
        <f>[1]!CDAGet($E$11, $E$17, F$19, $E$18, $D553, $E$12, $F$12, $E$13, $F$13, $E$14, $F$14, $E$15, $F$15, $E$16, $F$16) * $F$9 / $F$8</f>
        <v>#VALUE!</v>
      </c>
    </row>
    <row r="554" spans="3:6" x14ac:dyDescent="0.3">
      <c r="C554" s="12" t="s">
        <v>1090</v>
      </c>
      <c r="D554" s="12" t="s">
        <v>1090</v>
      </c>
      <c r="E554" t="e">
        <f>[1]!CDADesc($E$11, $E$18, $D554)</f>
        <v>#VALUE!</v>
      </c>
      <c r="F554" t="e">
        <f>[1]!CDAGet($E$11, $E$17, F$19, $E$18, $D554, $E$12, $F$12, $E$13, $F$13, $E$14, $F$14, $E$15, $F$15, $E$16, $F$16) * $F$9 / $F$8</f>
        <v>#VALUE!</v>
      </c>
    </row>
    <row r="555" spans="3:6" x14ac:dyDescent="0.3">
      <c r="C555" s="12" t="s">
        <v>1091</v>
      </c>
      <c r="D555" s="12" t="s">
        <v>1091</v>
      </c>
      <c r="E555" t="e">
        <f>[1]!CDADesc($E$11, $E$18, $D555)</f>
        <v>#VALUE!</v>
      </c>
      <c r="F555" t="e">
        <f>[1]!CDAGet($E$11, $E$17, F$19, $E$18, $D555, $E$12, $F$12, $E$13, $F$13, $E$14, $F$14, $E$15, $F$15, $E$16, $F$16) * $F$9 / $F$8</f>
        <v>#VALUE!</v>
      </c>
    </row>
    <row r="556" spans="3:6" x14ac:dyDescent="0.3">
      <c r="C556" s="12" t="s">
        <v>1092</v>
      </c>
      <c r="D556" s="12" t="s">
        <v>1092</v>
      </c>
      <c r="E556" t="e">
        <f>[1]!CDADesc($E$11, $E$18, $D556)</f>
        <v>#VALUE!</v>
      </c>
      <c r="F556" t="e">
        <f>[1]!CDAGet($E$11, $E$17, F$19, $E$18, $D556, $E$12, $F$12, $E$13, $F$13, $E$14, $F$14, $E$15, $F$15, $E$16, $F$16) * $F$9 / $F$8</f>
        <v>#VALUE!</v>
      </c>
    </row>
    <row r="557" spans="3:6" x14ac:dyDescent="0.3">
      <c r="C557" s="12" t="s">
        <v>1093</v>
      </c>
      <c r="D557" s="12" t="s">
        <v>1093</v>
      </c>
      <c r="E557" t="e">
        <f>[1]!CDADesc($E$11, $E$18, $D557)</f>
        <v>#VALUE!</v>
      </c>
      <c r="F557" t="e">
        <f>[1]!CDAGet($E$11, $E$17, F$19, $E$18, $D557, $E$12, $F$12, $E$13, $F$13, $E$14, $F$14, $E$15, $F$15, $E$16, $F$16) * $F$9 / $F$8</f>
        <v>#VALUE!</v>
      </c>
    </row>
    <row r="558" spans="3:6" x14ac:dyDescent="0.3">
      <c r="C558" s="12" t="s">
        <v>1094</v>
      </c>
      <c r="D558" s="12" t="s">
        <v>1094</v>
      </c>
      <c r="E558" t="e">
        <f>[1]!CDADesc($E$11, $E$18, $D558)</f>
        <v>#VALUE!</v>
      </c>
      <c r="F558" t="e">
        <f>[1]!CDAGet($E$11, $E$17, F$19, $E$18, $D558, $E$12, $F$12, $E$13, $F$13, $E$14, $F$14, $E$15, $F$15, $E$16, $F$16) * $F$9 / $F$8</f>
        <v>#VALUE!</v>
      </c>
    </row>
    <row r="559" spans="3:6" x14ac:dyDescent="0.3">
      <c r="C559" s="12" t="s">
        <v>1095</v>
      </c>
      <c r="D559" s="12" t="s">
        <v>1095</v>
      </c>
      <c r="E559" t="e">
        <f>[1]!CDADesc($E$11, $E$18, $D559)</f>
        <v>#VALUE!</v>
      </c>
      <c r="F559" t="e">
        <f>[1]!CDAGet($E$11, $E$17, F$19, $E$18, $D559, $E$12, $F$12, $E$13, $F$13, $E$14, $F$14, $E$15, $F$15, $E$16, $F$16) * $F$9 / $F$8</f>
        <v>#VALUE!</v>
      </c>
    </row>
    <row r="560" spans="3:6" x14ac:dyDescent="0.3">
      <c r="C560" s="12" t="s">
        <v>1096</v>
      </c>
      <c r="D560" s="12" t="s">
        <v>1096</v>
      </c>
      <c r="E560" t="e">
        <f>[1]!CDADesc($E$11, $E$18, $D560)</f>
        <v>#VALUE!</v>
      </c>
      <c r="F560" t="e">
        <f>[1]!CDAGet($E$11, $E$17, F$19, $E$18, $D560, $E$12, $F$12, $E$13, $F$13, $E$14, $F$14, $E$15, $F$15, $E$16, $F$16) * $F$9 / $F$8</f>
        <v>#VALUE!</v>
      </c>
    </row>
    <row r="561" spans="3:6" x14ac:dyDescent="0.3">
      <c r="C561" s="12" t="s">
        <v>1097</v>
      </c>
      <c r="D561" s="12" t="s">
        <v>1097</v>
      </c>
      <c r="E561" t="e">
        <f>[1]!CDADesc($E$11, $E$18, $D561)</f>
        <v>#VALUE!</v>
      </c>
      <c r="F561" t="e">
        <f>[1]!CDAGet($E$11, $E$17, F$19, $E$18, $D561, $E$12, $F$12, $E$13, $F$13, $E$14, $F$14, $E$15, $F$15, $E$16, $F$16) * $F$9 / $F$8</f>
        <v>#VALUE!</v>
      </c>
    </row>
    <row r="562" spans="3:6" x14ac:dyDescent="0.3">
      <c r="C562" s="12" t="s">
        <v>1098</v>
      </c>
      <c r="D562" s="12" t="s">
        <v>1098</v>
      </c>
      <c r="E562" t="e">
        <f>[1]!CDADesc($E$11, $E$18, $D562)</f>
        <v>#VALUE!</v>
      </c>
      <c r="F562" t="e">
        <f>[1]!CDAGet($E$11, $E$17, F$19, $E$18, $D562, $E$12, $F$12, $E$13, $F$13, $E$14, $F$14, $E$15, $F$15, $E$16, $F$16) * $F$9 / $F$8</f>
        <v>#VALUE!</v>
      </c>
    </row>
    <row r="563" spans="3:6" x14ac:dyDescent="0.3">
      <c r="C563" s="12" t="s">
        <v>1099</v>
      </c>
      <c r="D563" s="12" t="s">
        <v>1099</v>
      </c>
      <c r="E563" t="e">
        <f>[1]!CDADesc($E$11, $E$18, $D563)</f>
        <v>#VALUE!</v>
      </c>
      <c r="F563" t="e">
        <f>[1]!CDAGet($E$11, $E$17, F$19, $E$18, $D563, $E$12, $F$12, $E$13, $F$13, $E$14, $F$14, $E$15, $F$15, $E$16, $F$16) * $F$9 / $F$8</f>
        <v>#VALUE!</v>
      </c>
    </row>
    <row r="564" spans="3:6" x14ac:dyDescent="0.3">
      <c r="C564" s="12" t="s">
        <v>1100</v>
      </c>
      <c r="D564" s="12" t="s">
        <v>1100</v>
      </c>
      <c r="E564" t="e">
        <f>[1]!CDADesc($E$11, $E$18, $D564)</f>
        <v>#VALUE!</v>
      </c>
      <c r="F564" t="e">
        <f>[1]!CDAGet($E$11, $E$17, F$19, $E$18, $D564, $E$12, $F$12, $E$13, $F$13, $E$14, $F$14, $E$15, $F$15, $E$16, $F$16) * $F$9 / $F$8</f>
        <v>#VALUE!</v>
      </c>
    </row>
    <row r="565" spans="3:6" x14ac:dyDescent="0.3">
      <c r="C565" s="12" t="s">
        <v>1101</v>
      </c>
      <c r="D565" s="12" t="s">
        <v>1101</v>
      </c>
      <c r="E565" t="e">
        <f>[1]!CDADesc($E$11, $E$18, $D565)</f>
        <v>#VALUE!</v>
      </c>
      <c r="F565" t="e">
        <f>[1]!CDAGet($E$11, $E$17, F$19, $E$18, $D565, $E$12, $F$12, $E$13, $F$13, $E$14, $F$14, $E$15, $F$15, $E$16, $F$16) * $F$9 / $F$8</f>
        <v>#VALUE!</v>
      </c>
    </row>
    <row r="566" spans="3:6" x14ac:dyDescent="0.3">
      <c r="C566" s="12" t="s">
        <v>1102</v>
      </c>
      <c r="D566" s="12" t="s">
        <v>1102</v>
      </c>
      <c r="E566" t="e">
        <f>[1]!CDADesc($E$11, $E$18, $D566)</f>
        <v>#VALUE!</v>
      </c>
      <c r="F566" t="e">
        <f>[1]!CDAGet($E$11, $E$17, F$19, $E$18, $D566, $E$12, $F$12, $E$13, $F$13, $E$14, $F$14, $E$15, $F$15, $E$16, $F$16) * $F$9 / $F$8</f>
        <v>#VALUE!</v>
      </c>
    </row>
    <row r="567" spans="3:6" x14ac:dyDescent="0.3">
      <c r="C567" s="12" t="s">
        <v>1103</v>
      </c>
      <c r="D567" s="12" t="s">
        <v>1103</v>
      </c>
      <c r="E567" t="e">
        <f>[1]!CDADesc($E$11, $E$18, $D567)</f>
        <v>#VALUE!</v>
      </c>
      <c r="F567" t="e">
        <f>[1]!CDAGet($E$11, $E$17, F$19, $E$18, $D567, $E$12, $F$12, $E$13, $F$13, $E$14, $F$14, $E$15, $F$15, $E$16, $F$16) * $F$9 / $F$8</f>
        <v>#VALUE!</v>
      </c>
    </row>
    <row r="568" spans="3:6" x14ac:dyDescent="0.3">
      <c r="C568" s="12" t="s">
        <v>1104</v>
      </c>
      <c r="D568" s="12" t="s">
        <v>1104</v>
      </c>
      <c r="E568" t="e">
        <f>[1]!CDADesc($E$11, $E$18, $D568)</f>
        <v>#VALUE!</v>
      </c>
      <c r="F568" t="e">
        <f>[1]!CDAGet($E$11, $E$17, F$19, $E$18, $D568, $E$12, $F$12, $E$13, $F$13, $E$14, $F$14, $E$15, $F$15, $E$16, $F$16) * $F$9 / $F$8</f>
        <v>#VALUE!</v>
      </c>
    </row>
    <row r="569" spans="3:6" x14ac:dyDescent="0.3">
      <c r="C569" s="12" t="s">
        <v>1105</v>
      </c>
      <c r="D569" s="12" t="s">
        <v>1105</v>
      </c>
      <c r="E569" t="e">
        <f>[1]!CDADesc($E$11, $E$18, $D569)</f>
        <v>#VALUE!</v>
      </c>
      <c r="F569" t="e">
        <f>[1]!CDAGet($E$11, $E$17, F$19, $E$18, $D569, $E$12, $F$12, $E$13, $F$13, $E$14, $F$14, $E$15, $F$15, $E$16, $F$16) * $F$9 / $F$8</f>
        <v>#VALUE!</v>
      </c>
    </row>
    <row r="570" spans="3:6" x14ac:dyDescent="0.3">
      <c r="C570" s="12" t="s">
        <v>1106</v>
      </c>
      <c r="D570" s="12" t="s">
        <v>1106</v>
      </c>
      <c r="E570" t="e">
        <f>[1]!CDADesc($E$11, $E$18, $D570)</f>
        <v>#VALUE!</v>
      </c>
      <c r="F570" t="e">
        <f>[1]!CDAGet($E$11, $E$17, F$19, $E$18, $D570, $E$12, $F$12, $E$13, $F$13, $E$14, $F$14, $E$15, $F$15, $E$16, $F$16) * $F$9 / $F$8</f>
        <v>#VALUE!</v>
      </c>
    </row>
    <row r="571" spans="3:6" x14ac:dyDescent="0.3">
      <c r="C571" s="12" t="s">
        <v>1107</v>
      </c>
      <c r="D571" s="12" t="s">
        <v>1107</v>
      </c>
      <c r="E571" t="e">
        <f>[1]!CDADesc($E$11, $E$18, $D571)</f>
        <v>#VALUE!</v>
      </c>
      <c r="F571" t="e">
        <f>[1]!CDAGet($E$11, $E$17, F$19, $E$18, $D571, $E$12, $F$12, $E$13, $F$13, $E$14, $F$14, $E$15, $F$15, $E$16, $F$16) * $F$9 / $F$8</f>
        <v>#VALUE!</v>
      </c>
    </row>
    <row r="572" spans="3:6" x14ac:dyDescent="0.3">
      <c r="C572" s="12" t="s">
        <v>1108</v>
      </c>
      <c r="D572" s="12" t="s">
        <v>1108</v>
      </c>
      <c r="E572" t="e">
        <f>[1]!CDADesc($E$11, $E$18, $D572)</f>
        <v>#VALUE!</v>
      </c>
      <c r="F572" t="e">
        <f>[1]!CDAGet($E$11, $E$17, F$19, $E$18, $D572, $E$12, $F$12, $E$13, $F$13, $E$14, $F$14, $E$15, $F$15, $E$16, $F$16) * $F$9 / $F$8</f>
        <v>#VALUE!</v>
      </c>
    </row>
    <row r="573" spans="3:6" x14ac:dyDescent="0.3">
      <c r="C573" s="12" t="s">
        <v>1109</v>
      </c>
      <c r="D573" s="12" t="s">
        <v>1109</v>
      </c>
      <c r="E573" t="e">
        <f>[1]!CDADesc($E$11, $E$18, $D573)</f>
        <v>#VALUE!</v>
      </c>
      <c r="F573" t="e">
        <f>[1]!CDAGet($E$11, $E$17, F$19, $E$18, $D573, $E$12, $F$12, $E$13, $F$13, $E$14, $F$14, $E$15, $F$15, $E$16, $F$16) * $F$9 / $F$8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D623"/>
  <sheetViews>
    <sheetView showGridLines="0" tabSelected="1" topLeftCell="B149" workbookViewId="0">
      <selection activeCell="B160" sqref="B160"/>
    </sheetView>
  </sheetViews>
  <sheetFormatPr defaultRowHeight="14.4" x14ac:dyDescent="0.3"/>
  <cols>
    <col min="1" max="1" width="0" hidden="1" customWidth="1"/>
    <col min="2" max="2" width="68.33203125" customWidth="1"/>
    <col min="3" max="3" width="20.44140625" bestFit="1" customWidth="1"/>
    <col min="4" max="4" width="16.88671875" bestFit="1" customWidth="1"/>
    <col min="5" max="6" width="5" bestFit="1" customWidth="1"/>
    <col min="7" max="44" width="13.88671875" bestFit="1" customWidth="1"/>
    <col min="45" max="46" width="12.6640625" bestFit="1" customWidth="1"/>
    <col min="47" max="48" width="13.88671875" bestFit="1" customWidth="1"/>
    <col min="49" max="50" width="13.5546875" bestFit="1" customWidth="1"/>
    <col min="51" max="52" width="12.6640625" bestFit="1" customWidth="1"/>
    <col min="53" max="54" width="5" bestFit="1" customWidth="1"/>
    <col min="55" max="56" width="11.6640625" bestFit="1" customWidth="1"/>
    <col min="57" max="58" width="12.6640625" bestFit="1" customWidth="1"/>
    <col min="59" max="60" width="5" bestFit="1" customWidth="1"/>
    <col min="61" max="62" width="13.88671875" bestFit="1" customWidth="1"/>
    <col min="63" max="64" width="5" bestFit="1" customWidth="1"/>
    <col min="65" max="66" width="13.88671875" bestFit="1" customWidth="1"/>
    <col min="67" max="68" width="5" bestFit="1" customWidth="1"/>
    <col min="69" max="70" width="13.88671875" bestFit="1" customWidth="1"/>
    <col min="71" max="72" width="5" bestFit="1" customWidth="1"/>
    <col min="73" max="74" width="13.88671875" bestFit="1" customWidth="1"/>
    <col min="75" max="76" width="5" bestFit="1" customWidth="1"/>
    <col min="77" max="78" width="13.88671875" bestFit="1" customWidth="1"/>
    <col min="79" max="80" width="5" bestFit="1" customWidth="1"/>
    <col min="81" max="82" width="13.88671875" bestFit="1" customWidth="1"/>
    <col min="83" max="84" width="5" bestFit="1" customWidth="1"/>
    <col min="85" max="86" width="13.88671875" bestFit="1" customWidth="1"/>
    <col min="87" max="88" width="5" bestFit="1" customWidth="1"/>
    <col min="89" max="90" width="13.88671875" bestFit="1" customWidth="1"/>
    <col min="91" max="92" width="5" bestFit="1" customWidth="1"/>
    <col min="93" max="94" width="12.6640625" bestFit="1" customWidth="1"/>
    <col min="95" max="96" width="5" bestFit="1" customWidth="1"/>
    <col min="97" max="98" width="13.88671875" bestFit="1" customWidth="1"/>
    <col min="99" max="100" width="5" bestFit="1" customWidth="1"/>
    <col min="101" max="102" width="13.5546875" bestFit="1" customWidth="1"/>
    <col min="103" max="104" width="5" bestFit="1" customWidth="1"/>
    <col min="105" max="106" width="12.6640625" bestFit="1" customWidth="1"/>
    <col min="107" max="112" width="5" bestFit="1" customWidth="1"/>
    <col min="113" max="114" width="11.6640625" bestFit="1" customWidth="1"/>
    <col min="115" max="116" width="5" bestFit="1" customWidth="1"/>
    <col min="117" max="118" width="12.6640625" bestFit="1" customWidth="1"/>
    <col min="119" max="120" width="5" bestFit="1" customWidth="1"/>
  </cols>
  <sheetData>
    <row r="1" spans="1:4" ht="27.75" customHeight="1" x14ac:dyDescent="0.35">
      <c r="B1" s="118" t="s">
        <v>533</v>
      </c>
      <c r="C1" s="139"/>
      <c r="D1" s="150"/>
    </row>
    <row r="2" spans="1:4" ht="15" x14ac:dyDescent="0.25">
      <c r="B2" s="23"/>
      <c r="D2" s="150"/>
    </row>
    <row r="3" spans="1:4" ht="30" x14ac:dyDescent="0.25">
      <c r="C3" s="151" t="s">
        <v>1456</v>
      </c>
      <c r="D3" s="150"/>
    </row>
    <row r="4" spans="1:4" x14ac:dyDescent="0.3">
      <c r="B4" s="9" t="s">
        <v>389</v>
      </c>
      <c r="C4" s="10" t="s">
        <v>1457</v>
      </c>
      <c r="D4" s="150"/>
    </row>
    <row r="5" spans="1:4" x14ac:dyDescent="0.3">
      <c r="B5" s="9" t="s">
        <v>390</v>
      </c>
      <c r="C5" s="10" t="s">
        <v>552</v>
      </c>
    </row>
    <row r="6" spans="1:4" x14ac:dyDescent="0.3">
      <c r="B6" s="9" t="s">
        <v>536</v>
      </c>
      <c r="C6" s="10" t="s">
        <v>391</v>
      </c>
    </row>
    <row r="7" spans="1:4" x14ac:dyDescent="0.3">
      <c r="B7" s="9" t="s">
        <v>1</v>
      </c>
      <c r="C7" s="10" t="s">
        <v>2</v>
      </c>
    </row>
    <row r="8" spans="1:4" x14ac:dyDescent="0.3">
      <c r="B8" s="9" t="s">
        <v>529</v>
      </c>
      <c r="C8" s="10" t="s">
        <v>1459</v>
      </c>
    </row>
    <row r="9" spans="1:4" x14ac:dyDescent="0.3">
      <c r="B9" s="11" t="s">
        <v>0</v>
      </c>
      <c r="C9" s="22" t="s">
        <v>1401</v>
      </c>
      <c r="D9" s="22" t="s">
        <v>540</v>
      </c>
    </row>
    <row r="10" spans="1:4" x14ac:dyDescent="0.3">
      <c r="A10" s="143" t="s">
        <v>557</v>
      </c>
      <c r="B10" s="14" t="s">
        <v>3</v>
      </c>
      <c r="C10" s="21">
        <v>-4317847.3199997544</v>
      </c>
      <c r="D10" s="21">
        <f>IFERROR(VLOOKUP($A10,CDA!$C$21:$F$573,4,FALSE),0)</f>
        <v>0</v>
      </c>
    </row>
    <row r="11" spans="1:4" x14ac:dyDescent="0.3">
      <c r="A11" s="143" t="s">
        <v>558</v>
      </c>
      <c r="B11" s="15" t="s">
        <v>4</v>
      </c>
      <c r="C11" s="21">
        <v>6279251.9900001287</v>
      </c>
      <c r="D11" s="21">
        <f>IFERROR(VLOOKUP($A11,CDA!$C$21:$F$573,4,FALSE),0)</f>
        <v>0</v>
      </c>
    </row>
    <row r="12" spans="1:4" x14ac:dyDescent="0.3">
      <c r="A12" s="143" t="s">
        <v>559</v>
      </c>
      <c r="B12" s="16" t="s">
        <v>5</v>
      </c>
      <c r="C12" s="21">
        <v>550187797.50999999</v>
      </c>
      <c r="D12" s="21">
        <f>IFERROR(VLOOKUP($A12,CDA!$C$21:$F$573,4,FALSE),0)</f>
        <v>0</v>
      </c>
    </row>
    <row r="13" spans="1:4" x14ac:dyDescent="0.3">
      <c r="A13" s="143" t="s">
        <v>560</v>
      </c>
      <c r="B13" s="17" t="s">
        <v>6</v>
      </c>
      <c r="C13" s="21">
        <v>462603058.60000002</v>
      </c>
      <c r="D13" s="21">
        <f>IFERROR(VLOOKUP($A13,CDA!$C$21:$F$573,4,FALSE),0)</f>
        <v>0</v>
      </c>
    </row>
    <row r="14" spans="1:4" x14ac:dyDescent="0.3">
      <c r="A14" s="143" t="s">
        <v>561</v>
      </c>
      <c r="B14" s="18" t="s">
        <v>7</v>
      </c>
      <c r="C14" s="21">
        <v>458484514.74000001</v>
      </c>
      <c r="D14" s="21">
        <f>IFERROR(VLOOKUP($A14,CDA!$C$21:$F$573,4,FALSE),0)</f>
        <v>0</v>
      </c>
    </row>
    <row r="15" spans="1:4" x14ac:dyDescent="0.3">
      <c r="A15" s="143" t="s">
        <v>562</v>
      </c>
      <c r="B15" s="13" t="s">
        <v>8</v>
      </c>
      <c r="C15" s="21">
        <v>447673969.50999999</v>
      </c>
      <c r="D15" s="21">
        <f>IFERROR(VLOOKUP($A15,CDA!$C$21:$F$573,4,FALSE),0)</f>
        <v>0</v>
      </c>
    </row>
    <row r="16" spans="1:4" x14ac:dyDescent="0.3">
      <c r="A16" s="143" t="s">
        <v>563</v>
      </c>
      <c r="B16" s="19" t="s">
        <v>1110</v>
      </c>
      <c r="C16" s="21">
        <v>402850361.25999999</v>
      </c>
      <c r="D16" s="21">
        <f>D17+D18</f>
        <v>0</v>
      </c>
    </row>
    <row r="17" spans="1:4" x14ac:dyDescent="0.3">
      <c r="A17" s="148" t="s">
        <v>1340</v>
      </c>
      <c r="B17" s="7" t="s">
        <v>1267</v>
      </c>
      <c r="C17" s="21">
        <v>394115000</v>
      </c>
      <c r="D17" s="21">
        <f>IFERROR(VLOOKUP($A17,CDA!$C$21:$F$573,4,FALSE),0)</f>
        <v>0</v>
      </c>
    </row>
    <row r="18" spans="1:4" x14ac:dyDescent="0.3">
      <c r="A18" s="148" t="s">
        <v>1342</v>
      </c>
      <c r="B18" s="7" t="s">
        <v>1268</v>
      </c>
      <c r="C18" s="21">
        <v>8735361.2599999998</v>
      </c>
      <c r="D18" s="21">
        <f>IFERROR(VLOOKUP($A18,CDA!$C$21:$F$573,4,FALSE),0)</f>
        <v>0</v>
      </c>
    </row>
    <row r="19" spans="1:4" x14ac:dyDescent="0.3">
      <c r="A19" s="143" t="s">
        <v>564</v>
      </c>
      <c r="B19" s="19" t="s">
        <v>1111</v>
      </c>
      <c r="C19" s="21">
        <v>15613608.25</v>
      </c>
      <c r="D19" s="21">
        <f>SUM(D20:D21)</f>
        <v>0</v>
      </c>
    </row>
    <row r="20" spans="1:4" x14ac:dyDescent="0.3">
      <c r="A20" s="148" t="s">
        <v>1341</v>
      </c>
      <c r="B20" s="7" t="s">
        <v>1269</v>
      </c>
      <c r="C20" s="21">
        <v>8283461</v>
      </c>
      <c r="D20" s="21">
        <f>IFERROR(VLOOKUP($A20,CDA!$C$21:$F$573,4,FALSE),0)</f>
        <v>0</v>
      </c>
    </row>
    <row r="21" spans="1:4" x14ac:dyDescent="0.3">
      <c r="A21" s="148" t="s">
        <v>1343</v>
      </c>
      <c r="B21" s="7" t="s">
        <v>1270</v>
      </c>
      <c r="C21" s="21">
        <v>7330147.25</v>
      </c>
      <c r="D21" s="21">
        <f>IFERROR(VLOOKUP($A21,CDA!$C$21:$F$573,4,FALSE),0)</f>
        <v>0</v>
      </c>
    </row>
    <row r="22" spans="1:4" x14ac:dyDescent="0.3">
      <c r="A22" s="143" t="s">
        <v>565</v>
      </c>
      <c r="B22" s="19" t="s">
        <v>1112</v>
      </c>
      <c r="C22" s="21">
        <v>29210000</v>
      </c>
      <c r="D22" s="21">
        <f>SUM(D23:D24)</f>
        <v>0</v>
      </c>
    </row>
    <row r="23" spans="1:4" x14ac:dyDescent="0.3">
      <c r="A23" s="148" t="s">
        <v>566</v>
      </c>
      <c r="B23" s="7" t="s">
        <v>1113</v>
      </c>
      <c r="C23" s="21">
        <v>5325000</v>
      </c>
      <c r="D23" s="21">
        <f>IFERROR(VLOOKUP($A23,CDA!$C$21:$F$573,4,FALSE),0)</f>
        <v>0</v>
      </c>
    </row>
    <row r="24" spans="1:4" x14ac:dyDescent="0.3">
      <c r="A24" s="148" t="s">
        <v>567</v>
      </c>
      <c r="B24" s="7" t="s">
        <v>1114</v>
      </c>
      <c r="C24" s="21">
        <v>23885000</v>
      </c>
      <c r="D24" s="21">
        <f>IFERROR(VLOOKUP($A24,CDA!$C$21:$F$573,4,FALSE),0)</f>
        <v>0</v>
      </c>
    </row>
    <row r="25" spans="1:4" x14ac:dyDescent="0.3">
      <c r="A25" s="148" t="s">
        <v>568</v>
      </c>
      <c r="B25" s="6" t="s">
        <v>1115</v>
      </c>
      <c r="C25" s="21">
        <v>0</v>
      </c>
      <c r="D25" s="21">
        <f>IFERROR(VLOOKUP($A25,CDA!$C$21:$F$573,4,FALSE),0)</f>
        <v>0</v>
      </c>
    </row>
    <row r="26" spans="1:4" x14ac:dyDescent="0.3">
      <c r="A26" s="148" t="s">
        <v>569</v>
      </c>
      <c r="B26" s="2" t="s">
        <v>9</v>
      </c>
      <c r="C26" s="21">
        <v>10810545.23</v>
      </c>
      <c r="D26" s="21">
        <f>IFERROR(VLOOKUP($A26,CDA!$C$21:$F$573,4,FALSE),0)</f>
        <v>0</v>
      </c>
    </row>
    <row r="27" spans="1:4" x14ac:dyDescent="0.3">
      <c r="A27" s="143" t="s">
        <v>570</v>
      </c>
      <c r="B27" s="18" t="s">
        <v>10</v>
      </c>
      <c r="C27" s="21">
        <v>3982978.8</v>
      </c>
      <c r="D27" s="21">
        <f>IFERROR(VLOOKUP($A27,CDA!$C$21:$F$573,4,FALSE),0)</f>
        <v>0</v>
      </c>
    </row>
    <row r="28" spans="1:4" x14ac:dyDescent="0.3">
      <c r="A28" s="143" t="s">
        <v>571</v>
      </c>
      <c r="B28" s="13" t="s">
        <v>11</v>
      </c>
      <c r="C28" s="21">
        <v>222861.01</v>
      </c>
      <c r="D28" s="21">
        <f>IFERROR(VLOOKUP($A28,CDA!$C$21:$F$573,4,FALSE),0)</f>
        <v>0</v>
      </c>
    </row>
    <row r="29" spans="1:4" x14ac:dyDescent="0.3">
      <c r="A29" s="148" t="s">
        <v>572</v>
      </c>
      <c r="B29" s="6" t="s">
        <v>12</v>
      </c>
      <c r="C29" s="21">
        <v>0</v>
      </c>
      <c r="D29" s="21">
        <f>IFERROR(VLOOKUP($A29,CDA!$C$21:$F$573,4,FALSE),0)</f>
        <v>0</v>
      </c>
    </row>
    <row r="30" spans="1:4" x14ac:dyDescent="0.3">
      <c r="A30" s="148" t="s">
        <v>573</v>
      </c>
      <c r="B30" s="6" t="s">
        <v>13</v>
      </c>
      <c r="C30" s="21">
        <v>0</v>
      </c>
      <c r="D30" s="21">
        <f>IFERROR(VLOOKUP($A30,CDA!$C$21:$F$573,4,FALSE),0)</f>
        <v>0</v>
      </c>
    </row>
    <row r="31" spans="1:4" x14ac:dyDescent="0.3">
      <c r="A31" s="148" t="s">
        <v>574</v>
      </c>
      <c r="B31" s="6" t="s">
        <v>14</v>
      </c>
      <c r="C31" s="21">
        <v>0</v>
      </c>
      <c r="D31" s="21">
        <f>IFERROR(VLOOKUP($A31,CDA!$C$21:$F$573,4,FALSE),0)</f>
        <v>0</v>
      </c>
    </row>
    <row r="32" spans="1:4" x14ac:dyDescent="0.3">
      <c r="A32" s="148" t="s">
        <v>575</v>
      </c>
      <c r="B32" s="6" t="s">
        <v>15</v>
      </c>
      <c r="C32" s="21">
        <v>222861.01</v>
      </c>
      <c r="D32" s="21">
        <f>IFERROR(VLOOKUP($A32,CDA!$C$21:$F$573,4,FALSE),0)</f>
        <v>0</v>
      </c>
    </row>
    <row r="33" spans="1:4" x14ac:dyDescent="0.3">
      <c r="A33" s="143" t="s">
        <v>576</v>
      </c>
      <c r="B33" s="13" t="s">
        <v>16</v>
      </c>
      <c r="C33" s="21">
        <v>12000</v>
      </c>
      <c r="D33" s="21">
        <f>IFERROR(VLOOKUP($A33,CDA!$C$21:$F$573,4,FALSE),0)</f>
        <v>0</v>
      </c>
    </row>
    <row r="34" spans="1:4" x14ac:dyDescent="0.3">
      <c r="A34" s="148" t="s">
        <v>577</v>
      </c>
      <c r="B34" s="6" t="s">
        <v>17</v>
      </c>
      <c r="C34" s="21">
        <v>12000</v>
      </c>
      <c r="D34" s="21">
        <f>IFERROR(VLOOKUP($A34,CDA!$C$21:$F$573,4,FALSE),0)</f>
        <v>0</v>
      </c>
    </row>
    <row r="35" spans="1:4" x14ac:dyDescent="0.3">
      <c r="A35" s="148" t="s">
        <v>578</v>
      </c>
      <c r="B35" s="6" t="s">
        <v>18</v>
      </c>
      <c r="C35" s="21">
        <v>0</v>
      </c>
      <c r="D35" s="21">
        <f>IFERROR(VLOOKUP($A35,CDA!$C$21:$F$573,4,FALSE),0)</f>
        <v>0</v>
      </c>
    </row>
    <row r="36" spans="1:4" x14ac:dyDescent="0.3">
      <c r="A36" s="143" t="s">
        <v>579</v>
      </c>
      <c r="B36" s="13" t="s">
        <v>19</v>
      </c>
      <c r="C36" s="21">
        <v>3748117.79</v>
      </c>
      <c r="D36" s="21">
        <f>IFERROR(VLOOKUP($A36,CDA!$C$21:$F$573,4,FALSE),0)</f>
        <v>0</v>
      </c>
    </row>
    <row r="37" spans="1:4" x14ac:dyDescent="0.3">
      <c r="A37" s="148" t="s">
        <v>1402</v>
      </c>
      <c r="B37" s="6" t="s">
        <v>1116</v>
      </c>
      <c r="C37" s="21">
        <v>0</v>
      </c>
      <c r="D37" s="21">
        <f>IFERROR(VLOOKUP($A37,CDA!$C$21:$F$573,4,FALSE),0)</f>
        <v>0</v>
      </c>
    </row>
    <row r="38" spans="1:4" x14ac:dyDescent="0.3">
      <c r="A38" s="143" t="s">
        <v>580</v>
      </c>
      <c r="B38" s="19" t="s">
        <v>1117</v>
      </c>
      <c r="C38" s="21">
        <v>80917.789999999994</v>
      </c>
      <c r="D38" s="21">
        <f>SUM(D39:D40)</f>
        <v>0</v>
      </c>
    </row>
    <row r="39" spans="1:4" x14ac:dyDescent="0.3">
      <c r="A39" s="148" t="s">
        <v>1344</v>
      </c>
      <c r="B39" s="7" t="s">
        <v>1271</v>
      </c>
      <c r="C39" s="21">
        <v>0</v>
      </c>
      <c r="D39" s="21">
        <f>IFERROR(VLOOKUP($A39,CDA!$C$21:$F$573,4,FALSE),0)</f>
        <v>0</v>
      </c>
    </row>
    <row r="40" spans="1:4" x14ac:dyDescent="0.3">
      <c r="A40" s="148" t="s">
        <v>1403</v>
      </c>
      <c r="B40" s="7" t="s">
        <v>1272</v>
      </c>
      <c r="C40" s="21">
        <v>80917.789999999994</v>
      </c>
      <c r="D40" s="21">
        <f>IFERROR(VLOOKUP($A40,CDA!$C$21:$F$573,4,FALSE),0)</f>
        <v>0</v>
      </c>
    </row>
    <row r="41" spans="1:4" x14ac:dyDescent="0.3">
      <c r="A41" s="148" t="s">
        <v>581</v>
      </c>
      <c r="B41" s="6" t="s">
        <v>1118</v>
      </c>
      <c r="C41" s="21">
        <v>0</v>
      </c>
      <c r="D41" s="21">
        <f>IFERROR(VLOOKUP($A41,CDA!$C$21:$F$573,4,FALSE),0)</f>
        <v>0</v>
      </c>
    </row>
    <row r="42" spans="1:4" x14ac:dyDescent="0.3">
      <c r="A42" s="148" t="s">
        <v>582</v>
      </c>
      <c r="B42" s="6" t="s">
        <v>1119</v>
      </c>
      <c r="C42" s="21">
        <v>3667200</v>
      </c>
      <c r="D42" s="21">
        <f>IFERROR(VLOOKUP($A42,CDA!$C$21:$F$573,4,FALSE),0)</f>
        <v>0</v>
      </c>
    </row>
    <row r="43" spans="1:4" x14ac:dyDescent="0.3">
      <c r="A43" s="148" t="s">
        <v>1404</v>
      </c>
      <c r="B43" s="6" t="s">
        <v>1120</v>
      </c>
      <c r="C43" s="21">
        <v>0</v>
      </c>
      <c r="D43" s="21">
        <f>IFERROR(VLOOKUP($A43,CDA!$C$21:$F$573,4,FALSE),0)</f>
        <v>0</v>
      </c>
    </row>
    <row r="44" spans="1:4" x14ac:dyDescent="0.3">
      <c r="A44" s="143" t="s">
        <v>583</v>
      </c>
      <c r="B44" s="18" t="s">
        <v>20</v>
      </c>
      <c r="C44" s="21">
        <v>1466.91</v>
      </c>
      <c r="D44" s="21">
        <f>IFERROR(VLOOKUP($A44,CDA!$C$21:$F$573,4,FALSE),0)</f>
        <v>0</v>
      </c>
    </row>
    <row r="45" spans="1:4" x14ac:dyDescent="0.3">
      <c r="A45" s="148" t="s">
        <v>584</v>
      </c>
      <c r="B45" s="2" t="s">
        <v>21</v>
      </c>
      <c r="C45" s="21">
        <v>0</v>
      </c>
      <c r="D45" s="21">
        <f>IFERROR(VLOOKUP($A45,CDA!$C$21:$F$573,4,FALSE),0)</f>
        <v>0</v>
      </c>
    </row>
    <row r="46" spans="1:4" x14ac:dyDescent="0.3">
      <c r="A46" s="148" t="s">
        <v>585</v>
      </c>
      <c r="B46" s="2" t="s">
        <v>22</v>
      </c>
      <c r="C46" s="21">
        <v>0</v>
      </c>
      <c r="D46" s="21">
        <f>IFERROR(VLOOKUP($A46,CDA!$C$21:$F$573,4,FALSE),0)</f>
        <v>0</v>
      </c>
    </row>
    <row r="47" spans="1:4" x14ac:dyDescent="0.3">
      <c r="A47" s="148" t="s">
        <v>586</v>
      </c>
      <c r="B47" s="2" t="s">
        <v>23</v>
      </c>
      <c r="C47" s="21">
        <v>1466.91</v>
      </c>
      <c r="D47" s="21">
        <f>IFERROR(VLOOKUP($A47,CDA!$C$21:$F$573,4,FALSE),0)</f>
        <v>0</v>
      </c>
    </row>
    <row r="48" spans="1:4" x14ac:dyDescent="0.3">
      <c r="A48" s="148" t="s">
        <v>587</v>
      </c>
      <c r="B48" s="2" t="s">
        <v>24</v>
      </c>
      <c r="C48" s="21">
        <v>0</v>
      </c>
      <c r="D48" s="21">
        <f>IFERROR(VLOOKUP($A48,CDA!$C$21:$F$573,4,FALSE),0)</f>
        <v>0</v>
      </c>
    </row>
    <row r="49" spans="1:4" x14ac:dyDescent="0.3">
      <c r="A49" s="148" t="s">
        <v>588</v>
      </c>
      <c r="B49" s="5" t="s">
        <v>25</v>
      </c>
      <c r="C49" s="21">
        <v>134098.15</v>
      </c>
      <c r="D49" s="21">
        <f>IFERROR(VLOOKUP($A49,CDA!$C$21:$F$573,4,FALSE),0)</f>
        <v>0</v>
      </c>
    </row>
    <row r="50" spans="1:4" x14ac:dyDescent="0.3">
      <c r="A50" s="143" t="s">
        <v>589</v>
      </c>
      <c r="B50" s="17" t="s">
        <v>26</v>
      </c>
      <c r="C50" s="21">
        <v>-9434243.7599999998</v>
      </c>
      <c r="D50" s="21">
        <f>IFERROR(VLOOKUP($A50,CDA!$C$21:$F$573,4,FALSE),0)</f>
        <v>0</v>
      </c>
    </row>
    <row r="51" spans="1:4" x14ac:dyDescent="0.3">
      <c r="A51" s="148" t="s">
        <v>590</v>
      </c>
      <c r="B51" s="5" t="s">
        <v>27</v>
      </c>
      <c r="C51" s="21">
        <v>-9408443.1500000004</v>
      </c>
      <c r="D51" s="21">
        <f>IFERROR(VLOOKUP($A51,CDA!$C$21:$F$573,4,FALSE),0)</f>
        <v>0</v>
      </c>
    </row>
    <row r="52" spans="1:4" x14ac:dyDescent="0.3">
      <c r="A52" s="148" t="s">
        <v>591</v>
      </c>
      <c r="B52" s="5" t="s">
        <v>28</v>
      </c>
      <c r="C52" s="21">
        <v>-25800.61</v>
      </c>
      <c r="D52" s="21">
        <f>IFERROR(VLOOKUP($A52,CDA!$C$21:$F$573,4,FALSE),0)</f>
        <v>0</v>
      </c>
    </row>
    <row r="53" spans="1:4" x14ac:dyDescent="0.3">
      <c r="A53" s="143" t="s">
        <v>592</v>
      </c>
      <c r="B53" s="17" t="s">
        <v>29</v>
      </c>
      <c r="C53" s="21">
        <v>1518060.1099999999</v>
      </c>
      <c r="D53" s="21">
        <f>IFERROR(VLOOKUP($A53,CDA!$C$21:$F$573,4,FALSE),0)</f>
        <v>0</v>
      </c>
    </row>
    <row r="54" spans="1:4" x14ac:dyDescent="0.3">
      <c r="A54" s="148" t="s">
        <v>1405</v>
      </c>
      <c r="B54" s="5" t="s">
        <v>1121</v>
      </c>
      <c r="C54" s="21">
        <v>172001.94</v>
      </c>
      <c r="D54" s="21">
        <f>IFERROR(VLOOKUP($A54,CDA!$C$21:$F$573,4,FALSE),0)</f>
        <v>0</v>
      </c>
    </row>
    <row r="55" spans="1:4" x14ac:dyDescent="0.3">
      <c r="A55" s="148" t="s">
        <v>593</v>
      </c>
      <c r="B55" s="5" t="s">
        <v>1122</v>
      </c>
      <c r="C55" s="21">
        <v>783265</v>
      </c>
      <c r="D55" s="21">
        <f>IFERROR(VLOOKUP($A55,CDA!$C$21:$F$573,4,FALSE),0)</f>
        <v>0</v>
      </c>
    </row>
    <row r="56" spans="1:4" x14ac:dyDescent="0.3">
      <c r="A56" s="143" t="s">
        <v>594</v>
      </c>
      <c r="B56" s="18" t="s">
        <v>1123</v>
      </c>
      <c r="C56" s="21">
        <v>313032.84999999998</v>
      </c>
      <c r="D56" s="21">
        <f>SUM(D57:D58)</f>
        <v>0</v>
      </c>
    </row>
    <row r="57" spans="1:4" x14ac:dyDescent="0.3">
      <c r="A57" s="148" t="s">
        <v>1345</v>
      </c>
      <c r="B57" s="2" t="s">
        <v>1273</v>
      </c>
      <c r="C57" s="21">
        <v>313032.84999999998</v>
      </c>
      <c r="D57" s="21">
        <f>IFERROR(VLOOKUP($A57,CDA!$C$21:$F$573,4,FALSE),0)</f>
        <v>0</v>
      </c>
    </row>
    <row r="58" spans="1:4" x14ac:dyDescent="0.3">
      <c r="A58" s="148" t="s">
        <v>1406</v>
      </c>
      <c r="B58" s="2" t="s">
        <v>1274</v>
      </c>
      <c r="C58" s="21">
        <v>0</v>
      </c>
      <c r="D58" s="21">
        <f>IFERROR(VLOOKUP($A58,CDA!$C$21:$F$573,4,FALSE),0)</f>
        <v>0</v>
      </c>
    </row>
    <row r="59" spans="1:4" x14ac:dyDescent="0.3">
      <c r="A59" s="148" t="s">
        <v>595</v>
      </c>
      <c r="B59" s="5" t="s">
        <v>1124</v>
      </c>
      <c r="C59" s="21">
        <v>0</v>
      </c>
      <c r="D59" s="21">
        <f>IFERROR(VLOOKUP($A59,CDA!$C$21:$F$573,4,FALSE),0)</f>
        <v>0</v>
      </c>
    </row>
    <row r="60" spans="1:4" x14ac:dyDescent="0.3">
      <c r="A60" s="148" t="s">
        <v>596</v>
      </c>
      <c r="B60" s="5" t="s">
        <v>1125</v>
      </c>
      <c r="C60" s="21">
        <v>249760.32</v>
      </c>
      <c r="D60" s="21">
        <f>IFERROR(VLOOKUP($A60,CDA!$C$21:$F$573,4,FALSE),0)</f>
        <v>0</v>
      </c>
    </row>
    <row r="61" spans="1:4" x14ac:dyDescent="0.3">
      <c r="A61" s="143" t="s">
        <v>597</v>
      </c>
      <c r="B61" s="17" t="s">
        <v>30</v>
      </c>
      <c r="C61" s="21">
        <v>67924553.919999987</v>
      </c>
      <c r="D61" s="21">
        <f>IFERROR(VLOOKUP($A61,CDA!$C$21:$F$573,4,FALSE),0)</f>
        <v>0</v>
      </c>
    </row>
    <row r="62" spans="1:4" x14ac:dyDescent="0.3">
      <c r="A62" s="143" t="s">
        <v>598</v>
      </c>
      <c r="B62" s="18" t="s">
        <v>31</v>
      </c>
      <c r="C62" s="21">
        <v>32869376.59</v>
      </c>
      <c r="D62" s="21">
        <f>IFERROR(VLOOKUP($A62,CDA!$C$21:$F$573,4,FALSE),0)</f>
        <v>0</v>
      </c>
    </row>
    <row r="63" spans="1:4" x14ac:dyDescent="0.3">
      <c r="A63" s="143" t="s">
        <v>599</v>
      </c>
      <c r="B63" s="13" t="s">
        <v>32</v>
      </c>
      <c r="C63" s="21">
        <v>25517328.93</v>
      </c>
      <c r="D63" s="21">
        <f>IFERROR(VLOOKUP($A63,CDA!$C$21:$F$573,4,FALSE),0)</f>
        <v>0</v>
      </c>
    </row>
    <row r="64" spans="1:4" x14ac:dyDescent="0.3">
      <c r="A64" s="148" t="s">
        <v>600</v>
      </c>
      <c r="B64" s="6" t="s">
        <v>33</v>
      </c>
      <c r="C64" s="21">
        <v>15609981</v>
      </c>
      <c r="D64" s="21">
        <f>IFERROR(VLOOKUP($A64,CDA!$C$21:$F$573,4,FALSE),0)</f>
        <v>0</v>
      </c>
    </row>
    <row r="65" spans="1:4" x14ac:dyDescent="0.3">
      <c r="A65" s="148" t="s">
        <v>601</v>
      </c>
      <c r="B65" s="6" t="s">
        <v>34</v>
      </c>
      <c r="C65" s="21">
        <v>6160112</v>
      </c>
      <c r="D65" s="21">
        <f>IFERROR(VLOOKUP($A65,CDA!$C$21:$F$573,4,FALSE),0)</f>
        <v>0</v>
      </c>
    </row>
    <row r="66" spans="1:4" x14ac:dyDescent="0.3">
      <c r="A66" s="148" t="s">
        <v>1407</v>
      </c>
      <c r="B66" s="6" t="s">
        <v>1126</v>
      </c>
      <c r="C66" s="21">
        <v>410590</v>
      </c>
      <c r="D66" s="21">
        <f>IFERROR(VLOOKUP($A66,CDA!$C$21:$F$573,4,FALSE),0)</f>
        <v>0</v>
      </c>
    </row>
    <row r="67" spans="1:4" x14ac:dyDescent="0.3">
      <c r="A67" s="148" t="s">
        <v>602</v>
      </c>
      <c r="B67" s="6" t="s">
        <v>1127</v>
      </c>
      <c r="C67" s="21">
        <v>0</v>
      </c>
      <c r="D67" s="21">
        <f>IFERROR(VLOOKUP($A67,CDA!$C$21:$F$573,4,FALSE),0)</f>
        <v>0</v>
      </c>
    </row>
    <row r="68" spans="1:4" x14ac:dyDescent="0.3">
      <c r="A68" s="148" t="s">
        <v>603</v>
      </c>
      <c r="B68" s="6" t="s">
        <v>1128</v>
      </c>
      <c r="C68" s="21">
        <v>2283290</v>
      </c>
      <c r="D68" s="21">
        <f>IFERROR(VLOOKUP($A68,CDA!$C$21:$F$573,4,FALSE),0)</f>
        <v>0</v>
      </c>
    </row>
    <row r="69" spans="1:4" x14ac:dyDescent="0.3">
      <c r="A69" s="148" t="s">
        <v>604</v>
      </c>
      <c r="B69" s="6" t="s">
        <v>1129</v>
      </c>
      <c r="C69" s="21">
        <v>37316</v>
      </c>
      <c r="D69" s="21">
        <f>IFERROR(VLOOKUP($A69,CDA!$C$21:$F$573,4,FALSE),0)</f>
        <v>0</v>
      </c>
    </row>
    <row r="70" spans="1:4" x14ac:dyDescent="0.3">
      <c r="A70" s="148" t="s">
        <v>605</v>
      </c>
      <c r="B70" s="6" t="s">
        <v>1130</v>
      </c>
      <c r="C70" s="21">
        <v>425546</v>
      </c>
      <c r="D70" s="21">
        <f>IFERROR(VLOOKUP($A70,CDA!$C$21:$F$573,4,FALSE),0)</f>
        <v>0</v>
      </c>
    </row>
    <row r="71" spans="1:4" x14ac:dyDescent="0.3">
      <c r="A71" s="148" t="s">
        <v>606</v>
      </c>
      <c r="B71" s="6" t="s">
        <v>1131</v>
      </c>
      <c r="C71" s="21">
        <v>0</v>
      </c>
      <c r="D71" s="21">
        <f>IFERROR(VLOOKUP($A71,CDA!$C$21:$F$573,4,FALSE),0)</f>
        <v>0</v>
      </c>
    </row>
    <row r="72" spans="1:4" x14ac:dyDescent="0.3">
      <c r="A72" s="148" t="s">
        <v>607</v>
      </c>
      <c r="B72" s="6" t="s">
        <v>1132</v>
      </c>
      <c r="C72" s="21">
        <v>107652</v>
      </c>
      <c r="D72" s="21">
        <f>IFERROR(VLOOKUP($A72,CDA!$C$21:$F$573,4,FALSE),0)</f>
        <v>0</v>
      </c>
    </row>
    <row r="73" spans="1:4" x14ac:dyDescent="0.3">
      <c r="A73" s="148" t="s">
        <v>1408</v>
      </c>
      <c r="B73" s="6" t="s">
        <v>1133</v>
      </c>
      <c r="C73" s="21">
        <v>65151.979999999996</v>
      </c>
      <c r="D73" s="21">
        <f>IFERROR(VLOOKUP($A73,CDA!$C$21:$F$573,4,FALSE),0)</f>
        <v>0</v>
      </c>
    </row>
    <row r="74" spans="1:4" x14ac:dyDescent="0.3">
      <c r="A74" s="148" t="s">
        <v>1409</v>
      </c>
      <c r="B74" s="6" t="s">
        <v>1134</v>
      </c>
      <c r="C74" s="21">
        <v>0</v>
      </c>
      <c r="D74" s="21">
        <f>IFERROR(VLOOKUP($A74,CDA!$C$21:$F$573,4,FALSE),0)</f>
        <v>0</v>
      </c>
    </row>
    <row r="75" spans="1:4" x14ac:dyDescent="0.3">
      <c r="A75" s="148" t="s">
        <v>1346</v>
      </c>
      <c r="B75" s="6" t="s">
        <v>1135</v>
      </c>
      <c r="C75" s="21">
        <v>0</v>
      </c>
      <c r="D75" s="21">
        <f>IFERROR(VLOOKUP($A75,CDA!$C$21:$F$573,4,FALSE),0)</f>
        <v>0</v>
      </c>
    </row>
    <row r="76" spans="1:4" x14ac:dyDescent="0.3">
      <c r="A76" s="148" t="s">
        <v>1410</v>
      </c>
      <c r="B76" s="6" t="s">
        <v>1136</v>
      </c>
      <c r="C76" s="21">
        <v>0</v>
      </c>
      <c r="D76" s="21">
        <f>IFERROR(VLOOKUP($A76,CDA!$C$21:$F$573,4,FALSE),0)</f>
        <v>0</v>
      </c>
    </row>
    <row r="77" spans="1:4" x14ac:dyDescent="0.3">
      <c r="A77" s="148" t="s">
        <v>1411</v>
      </c>
      <c r="B77" s="6" t="s">
        <v>1137</v>
      </c>
      <c r="C77" s="21">
        <v>0</v>
      </c>
      <c r="D77" s="21">
        <f>IFERROR(VLOOKUP($A77,CDA!$C$21:$F$573,4,FALSE),0)</f>
        <v>0</v>
      </c>
    </row>
    <row r="78" spans="1:4" x14ac:dyDescent="0.3">
      <c r="A78" s="143" t="s">
        <v>608</v>
      </c>
      <c r="B78" s="19" t="s">
        <v>1138</v>
      </c>
      <c r="C78" s="21">
        <v>417689.95</v>
      </c>
      <c r="D78" s="21">
        <f>IFERROR(VLOOKUP($A78,CDA!$C$21:$F$573,4,FALSE),0)</f>
        <v>0</v>
      </c>
    </row>
    <row r="79" spans="1:4" x14ac:dyDescent="0.3">
      <c r="A79" s="148" t="s">
        <v>1347</v>
      </c>
      <c r="B79" s="7" t="s">
        <v>1275</v>
      </c>
      <c r="C79" s="21">
        <v>11970</v>
      </c>
      <c r="D79" s="21">
        <f>IFERROR(VLOOKUP($A79,CDA!$C$21:$F$573,4,FALSE),0)</f>
        <v>0</v>
      </c>
    </row>
    <row r="80" spans="1:4" x14ac:dyDescent="0.3">
      <c r="A80" s="148" t="s">
        <v>1348</v>
      </c>
      <c r="B80" s="7" t="s">
        <v>1276</v>
      </c>
      <c r="C80" s="21">
        <v>405719.95</v>
      </c>
      <c r="D80" s="21">
        <f>IFERROR(VLOOKUP($A80,CDA!$C$21:$F$573,4,FALSE),0)</f>
        <v>0</v>
      </c>
    </row>
    <row r="81" spans="1:4" x14ac:dyDescent="0.3">
      <c r="A81" s="148" t="s">
        <v>612</v>
      </c>
      <c r="B81" s="2" t="s">
        <v>35</v>
      </c>
      <c r="C81" s="21">
        <v>104555.5</v>
      </c>
      <c r="D81" s="21">
        <f>IFERROR(VLOOKUP($A81,CDA!$C$21:$F$573,4,FALSE),0)</f>
        <v>0</v>
      </c>
    </row>
    <row r="82" spans="1:4" x14ac:dyDescent="0.3">
      <c r="A82" s="143" t="s">
        <v>613</v>
      </c>
      <c r="B82" s="13" t="s">
        <v>36</v>
      </c>
      <c r="C82" s="21">
        <v>7247492.1600000001</v>
      </c>
      <c r="D82" s="21">
        <f>IFERROR(VLOOKUP($A82,CDA!$C$21:$F$573,4,FALSE),0)</f>
        <v>0</v>
      </c>
    </row>
    <row r="83" spans="1:4" x14ac:dyDescent="0.3">
      <c r="A83" s="148" t="s">
        <v>614</v>
      </c>
      <c r="B83" s="6" t="s">
        <v>37</v>
      </c>
      <c r="C83" s="21">
        <v>3995642</v>
      </c>
      <c r="D83" s="21">
        <f>IFERROR(VLOOKUP($A83,CDA!$C$21:$F$573,4,FALSE),0)</f>
        <v>0</v>
      </c>
    </row>
    <row r="84" spans="1:4" x14ac:dyDescent="0.3">
      <c r="A84" s="148" t="s">
        <v>615</v>
      </c>
      <c r="B84" s="6" t="s">
        <v>38</v>
      </c>
      <c r="C84" s="21">
        <v>1917546</v>
      </c>
      <c r="D84" s="21">
        <f>IFERROR(VLOOKUP($A84,CDA!$C$21:$F$573,4,FALSE),0)</f>
        <v>0</v>
      </c>
    </row>
    <row r="85" spans="1:4" x14ac:dyDescent="0.3">
      <c r="A85" s="148" t="s">
        <v>1412</v>
      </c>
      <c r="B85" s="6" t="s">
        <v>1139</v>
      </c>
      <c r="C85" s="21">
        <v>243435</v>
      </c>
      <c r="D85" s="21">
        <f>IFERROR(VLOOKUP($A85,CDA!$C$21:$F$573,4,FALSE),0)</f>
        <v>0</v>
      </c>
    </row>
    <row r="86" spans="1:4" x14ac:dyDescent="0.3">
      <c r="A86" s="148" t="s">
        <v>616</v>
      </c>
      <c r="B86" s="6" t="s">
        <v>1140</v>
      </c>
      <c r="C86" s="21">
        <v>0</v>
      </c>
      <c r="D86" s="21">
        <f>IFERROR(VLOOKUP($A86,CDA!$C$21:$F$573,4,FALSE),0)</f>
        <v>0</v>
      </c>
    </row>
    <row r="87" spans="1:4" x14ac:dyDescent="0.3">
      <c r="A87" s="148" t="s">
        <v>617</v>
      </c>
      <c r="B87" s="6" t="s">
        <v>1141</v>
      </c>
      <c r="C87" s="21">
        <v>478701</v>
      </c>
      <c r="D87" s="21">
        <f>IFERROR(VLOOKUP($A87,CDA!$C$21:$F$573,4,FALSE),0)</f>
        <v>0</v>
      </c>
    </row>
    <row r="88" spans="1:4" x14ac:dyDescent="0.3">
      <c r="A88" s="148" t="s">
        <v>618</v>
      </c>
      <c r="B88" s="6" t="s">
        <v>1142</v>
      </c>
      <c r="C88" s="21">
        <v>44324</v>
      </c>
      <c r="D88" s="21">
        <f>IFERROR(VLOOKUP($A88,CDA!$C$21:$F$573,4,FALSE),0)</f>
        <v>0</v>
      </c>
    </row>
    <row r="89" spans="1:4" x14ac:dyDescent="0.3">
      <c r="A89" s="148" t="s">
        <v>619</v>
      </c>
      <c r="B89" s="6" t="s">
        <v>1143</v>
      </c>
      <c r="C89" s="21">
        <v>232124</v>
      </c>
      <c r="D89" s="21">
        <f>IFERROR(VLOOKUP($A89,CDA!$C$21:$F$573,4,FALSE),0)</f>
        <v>0</v>
      </c>
    </row>
    <row r="90" spans="1:4" x14ac:dyDescent="0.3">
      <c r="A90" s="148" t="s">
        <v>620</v>
      </c>
      <c r="B90" s="6" t="s">
        <v>1144</v>
      </c>
      <c r="C90" s="21">
        <v>0</v>
      </c>
      <c r="D90" s="21">
        <f>IFERROR(VLOOKUP($A90,CDA!$C$21:$F$573,4,FALSE),0)</f>
        <v>0</v>
      </c>
    </row>
    <row r="91" spans="1:4" x14ac:dyDescent="0.3">
      <c r="A91" s="148" t="s">
        <v>621</v>
      </c>
      <c r="B91" s="6" t="s">
        <v>1145</v>
      </c>
      <c r="C91" s="21">
        <v>104437</v>
      </c>
      <c r="D91" s="21">
        <f>IFERROR(VLOOKUP($A91,CDA!$C$21:$F$573,4,FALSE),0)</f>
        <v>0</v>
      </c>
    </row>
    <row r="92" spans="1:4" x14ac:dyDescent="0.3">
      <c r="A92" s="148" t="s">
        <v>1413</v>
      </c>
      <c r="B92" s="6" t="s">
        <v>1146</v>
      </c>
      <c r="C92" s="21">
        <v>0</v>
      </c>
      <c r="D92" s="21">
        <f>IFERROR(VLOOKUP($A92,CDA!$C$21:$F$573,4,FALSE),0)</f>
        <v>0</v>
      </c>
    </row>
    <row r="93" spans="1:4" x14ac:dyDescent="0.3">
      <c r="A93" s="148" t="s">
        <v>1414</v>
      </c>
      <c r="B93" s="6" t="s">
        <v>1147</v>
      </c>
      <c r="C93" s="21">
        <v>0</v>
      </c>
      <c r="D93" s="21">
        <f>IFERROR(VLOOKUP($A93,CDA!$C$21:$F$573,4,FALSE),0)</f>
        <v>0</v>
      </c>
    </row>
    <row r="94" spans="1:4" x14ac:dyDescent="0.3">
      <c r="A94" s="148" t="s">
        <v>623</v>
      </c>
      <c r="B94" s="6" t="s">
        <v>1148</v>
      </c>
      <c r="C94" s="21">
        <v>0</v>
      </c>
      <c r="D94" s="21">
        <f>IFERROR(VLOOKUP($A94,CDA!$C$21:$F$573,4,FALSE),0)</f>
        <v>0</v>
      </c>
    </row>
    <row r="95" spans="1:4" x14ac:dyDescent="0.3">
      <c r="A95" s="148" t="s">
        <v>624</v>
      </c>
      <c r="B95" s="6" t="s">
        <v>1149</v>
      </c>
      <c r="C95" s="21">
        <v>0</v>
      </c>
      <c r="D95" s="21">
        <f>IFERROR(VLOOKUP($A95,CDA!$C$21:$F$573,4,FALSE),0)</f>
        <v>0</v>
      </c>
    </row>
    <row r="96" spans="1:4" x14ac:dyDescent="0.3">
      <c r="A96" s="148" t="s">
        <v>1349</v>
      </c>
      <c r="B96" s="6" t="s">
        <v>1150</v>
      </c>
      <c r="C96" s="21">
        <v>0</v>
      </c>
      <c r="D96" s="21">
        <f>IFERROR(VLOOKUP($A96,CDA!$C$21:$F$573,4,FALSE),0)</f>
        <v>0</v>
      </c>
    </row>
    <row r="97" spans="1:4" x14ac:dyDescent="0.3">
      <c r="A97" s="143" t="s">
        <v>625</v>
      </c>
      <c r="B97" s="19" t="s">
        <v>1151</v>
      </c>
      <c r="C97" s="21">
        <v>96.16</v>
      </c>
      <c r="D97" s="21">
        <f>IFERROR(VLOOKUP($A97,CDA!$C$21:$F$573,4,FALSE),0)</f>
        <v>0</v>
      </c>
    </row>
    <row r="98" spans="1:4" x14ac:dyDescent="0.3">
      <c r="A98" s="148" t="s">
        <v>626</v>
      </c>
      <c r="B98" s="7" t="s">
        <v>1152</v>
      </c>
      <c r="C98" s="21">
        <v>0</v>
      </c>
      <c r="D98" s="21">
        <f>IFERROR(VLOOKUP($A98,CDA!$C$21:$F$573,4,FALSE),0)</f>
        <v>0</v>
      </c>
    </row>
    <row r="99" spans="1:4" x14ac:dyDescent="0.3">
      <c r="A99" s="148" t="s">
        <v>627</v>
      </c>
      <c r="B99" s="7" t="s">
        <v>1153</v>
      </c>
      <c r="C99" s="21">
        <v>96.16</v>
      </c>
      <c r="D99" s="21">
        <f>IFERROR(VLOOKUP($A99,CDA!$C$21:$F$573,4,FALSE),0)</f>
        <v>0</v>
      </c>
    </row>
    <row r="100" spans="1:4" x14ac:dyDescent="0.3">
      <c r="A100" s="148" t="s">
        <v>628</v>
      </c>
      <c r="B100" s="6" t="s">
        <v>1154</v>
      </c>
      <c r="C100" s="21">
        <v>231187</v>
      </c>
      <c r="D100" s="21">
        <f>IFERROR(VLOOKUP($A100,CDA!$C$21:$F$573,4,FALSE),0)</f>
        <v>0</v>
      </c>
    </row>
    <row r="101" spans="1:4" x14ac:dyDescent="0.3">
      <c r="A101" s="148" t="s">
        <v>1415</v>
      </c>
      <c r="B101" s="6" t="s">
        <v>1155</v>
      </c>
      <c r="C101" s="21">
        <v>0</v>
      </c>
      <c r="D101" s="21">
        <f>IFERROR(VLOOKUP($A101,CDA!$C$21:$F$573,4,FALSE),0)</f>
        <v>0</v>
      </c>
    </row>
    <row r="102" spans="1:4" x14ac:dyDescent="0.3">
      <c r="A102" s="148" t="s">
        <v>1416</v>
      </c>
      <c r="B102" s="6" t="s">
        <v>1156</v>
      </c>
      <c r="C102" s="21">
        <v>0</v>
      </c>
      <c r="D102" s="21">
        <f>IFERROR(VLOOKUP($A102,CDA!$C$21:$F$573,4,FALSE),0)</f>
        <v>0</v>
      </c>
    </row>
    <row r="103" spans="1:4" x14ac:dyDescent="0.3">
      <c r="A103" s="143" t="s">
        <v>629</v>
      </c>
      <c r="B103" s="18" t="s">
        <v>39</v>
      </c>
      <c r="C103" s="21">
        <v>27027943</v>
      </c>
      <c r="D103" s="21">
        <f>IFERROR(VLOOKUP($A103,CDA!$C$21:$F$573,4,FALSE),0)</f>
        <v>0</v>
      </c>
    </row>
    <row r="104" spans="1:4" x14ac:dyDescent="0.3">
      <c r="A104" s="148" t="s">
        <v>630</v>
      </c>
      <c r="B104" s="2" t="s">
        <v>40</v>
      </c>
      <c r="C104" s="21">
        <v>17691198</v>
      </c>
      <c r="D104" s="21">
        <f>IFERROR(VLOOKUP($A104,CDA!$C$21:$F$573,4,FALSE),0)</f>
        <v>0</v>
      </c>
    </row>
    <row r="105" spans="1:4" x14ac:dyDescent="0.3">
      <c r="A105" s="148" t="s">
        <v>631</v>
      </c>
      <c r="B105" s="2" t="s">
        <v>41</v>
      </c>
      <c r="C105" s="21">
        <v>7541105</v>
      </c>
      <c r="D105" s="21">
        <f>IFERROR(VLOOKUP($A105,CDA!$C$21:$F$573,4,FALSE),0)</f>
        <v>0</v>
      </c>
    </row>
    <row r="106" spans="1:4" x14ac:dyDescent="0.3">
      <c r="A106" s="148" t="s">
        <v>1417</v>
      </c>
      <c r="B106" s="2" t="s">
        <v>1157</v>
      </c>
      <c r="C106" s="21">
        <v>221781</v>
      </c>
      <c r="D106" s="21">
        <f>IFERROR(VLOOKUP($A106,CDA!$C$21:$F$573,4,FALSE),0)</f>
        <v>0</v>
      </c>
    </row>
    <row r="107" spans="1:4" x14ac:dyDescent="0.3">
      <c r="A107" s="148" t="s">
        <v>632</v>
      </c>
      <c r="B107" s="2" t="s">
        <v>1158</v>
      </c>
      <c r="C107" s="21">
        <v>25</v>
      </c>
      <c r="D107" s="21">
        <f>IFERROR(VLOOKUP($A107,CDA!$C$21:$F$573,4,FALSE),0)</f>
        <v>0</v>
      </c>
    </row>
    <row r="108" spans="1:4" x14ac:dyDescent="0.3">
      <c r="A108" s="148" t="s">
        <v>633</v>
      </c>
      <c r="B108" s="2" t="s">
        <v>1159</v>
      </c>
      <c r="C108" s="21">
        <v>1573834</v>
      </c>
      <c r="D108" s="21">
        <f>IFERROR(VLOOKUP($A108,CDA!$C$21:$F$573,4,FALSE),0)</f>
        <v>0</v>
      </c>
    </row>
    <row r="109" spans="1:4" x14ac:dyDescent="0.3">
      <c r="A109" s="148" t="s">
        <v>634</v>
      </c>
      <c r="B109" s="5" t="s">
        <v>42</v>
      </c>
      <c r="C109" s="21">
        <v>2520704.6800000002</v>
      </c>
      <c r="D109" s="21">
        <f>IFERROR(VLOOKUP($A109,CDA!$C$21:$F$573,4,FALSE),0)</f>
        <v>0</v>
      </c>
    </row>
    <row r="110" spans="1:4" x14ac:dyDescent="0.3">
      <c r="A110" s="143" t="s">
        <v>635</v>
      </c>
      <c r="B110" s="18" t="s">
        <v>43</v>
      </c>
      <c r="C110" s="21">
        <v>5506529.6500000004</v>
      </c>
      <c r="D110" s="21">
        <f>IFERROR(VLOOKUP($A110,CDA!$C$21:$F$573,4,FALSE),0)</f>
        <v>0</v>
      </c>
    </row>
    <row r="111" spans="1:4" x14ac:dyDescent="0.3">
      <c r="A111" s="148" t="s">
        <v>636</v>
      </c>
      <c r="B111" s="2" t="s">
        <v>44</v>
      </c>
      <c r="C111" s="21">
        <v>332485</v>
      </c>
      <c r="D111" s="21">
        <f>IFERROR(VLOOKUP($A111,CDA!$C$21:$F$573,4,FALSE),0)</f>
        <v>0</v>
      </c>
    </row>
    <row r="112" spans="1:4" x14ac:dyDescent="0.3">
      <c r="A112" s="148" t="s">
        <v>637</v>
      </c>
      <c r="B112" s="2" t="s">
        <v>45</v>
      </c>
      <c r="C112" s="21">
        <v>4857358.16</v>
      </c>
      <c r="D112" s="21">
        <f>IFERROR(VLOOKUP($A112,CDA!$C$21:$F$573,4,FALSE),0)</f>
        <v>0</v>
      </c>
    </row>
    <row r="113" spans="1:4" x14ac:dyDescent="0.3">
      <c r="A113" s="148" t="s">
        <v>638</v>
      </c>
      <c r="B113" s="2" t="s">
        <v>46</v>
      </c>
      <c r="C113" s="21">
        <v>121730.18</v>
      </c>
      <c r="D113" s="21">
        <f>IFERROR(VLOOKUP($A113,CDA!$C$21:$F$573,4,FALSE),0)</f>
        <v>0</v>
      </c>
    </row>
    <row r="114" spans="1:4" x14ac:dyDescent="0.3">
      <c r="A114" s="148" t="s">
        <v>639</v>
      </c>
      <c r="B114" s="2" t="s">
        <v>47</v>
      </c>
      <c r="C114" s="21">
        <v>193456.31</v>
      </c>
      <c r="D114" s="21">
        <f>IFERROR(VLOOKUP($A114,CDA!$C$21:$F$573,4,FALSE),0)</f>
        <v>0</v>
      </c>
    </row>
    <row r="115" spans="1:4" x14ac:dyDescent="0.3">
      <c r="A115" s="148" t="s">
        <v>640</v>
      </c>
      <c r="B115" s="2" t="s">
        <v>48</v>
      </c>
      <c r="C115" s="21">
        <v>1500</v>
      </c>
      <c r="D115" s="21">
        <f>IFERROR(VLOOKUP($A115,CDA!$C$21:$F$573,4,FALSE),0)</f>
        <v>0</v>
      </c>
    </row>
    <row r="116" spans="1:4" x14ac:dyDescent="0.3">
      <c r="A116" s="148" t="s">
        <v>641</v>
      </c>
      <c r="B116" s="2" t="s">
        <v>49</v>
      </c>
      <c r="C116" s="21">
        <v>0</v>
      </c>
      <c r="D116" s="21">
        <f>IFERROR(VLOOKUP($A116,CDA!$C$21:$F$573,4,FALSE),0)</f>
        <v>0</v>
      </c>
    </row>
    <row r="117" spans="1:4" x14ac:dyDescent="0.3">
      <c r="A117" s="148" t="s">
        <v>642</v>
      </c>
      <c r="B117" s="2" t="s">
        <v>50</v>
      </c>
      <c r="C117" s="21">
        <v>0</v>
      </c>
      <c r="D117" s="21">
        <f>IFERROR(VLOOKUP($A117,CDA!$C$21:$F$573,4,FALSE),0)</f>
        <v>0</v>
      </c>
    </row>
    <row r="118" spans="1:4" x14ac:dyDescent="0.3">
      <c r="A118" s="143" t="s">
        <v>643</v>
      </c>
      <c r="B118" s="17" t="s">
        <v>51</v>
      </c>
      <c r="C118" s="21">
        <v>2414911.0000000005</v>
      </c>
      <c r="D118" s="21">
        <f>IFERROR(VLOOKUP($A118,CDA!$C$21:$F$573,4,FALSE),0)</f>
        <v>0</v>
      </c>
    </row>
    <row r="119" spans="1:4" x14ac:dyDescent="0.3">
      <c r="A119" s="148" t="s">
        <v>644</v>
      </c>
      <c r="B119" s="5" t="s">
        <v>52</v>
      </c>
      <c r="C119" s="21">
        <v>222102.93</v>
      </c>
      <c r="D119" s="21">
        <f>IFERROR(VLOOKUP($A119,CDA!$C$21:$F$573,4,FALSE),0)</f>
        <v>0</v>
      </c>
    </row>
    <row r="120" spans="1:4" x14ac:dyDescent="0.3">
      <c r="A120" s="143" t="s">
        <v>645</v>
      </c>
      <c r="B120" s="18" t="s">
        <v>53</v>
      </c>
      <c r="C120" s="21">
        <v>157185.98000000001</v>
      </c>
      <c r="D120" s="21">
        <f>IFERROR(VLOOKUP($A120,CDA!$C$21:$F$573,4,FALSE),0)</f>
        <v>0</v>
      </c>
    </row>
    <row r="121" spans="1:4" x14ac:dyDescent="0.3">
      <c r="A121" s="148" t="s">
        <v>646</v>
      </c>
      <c r="B121" s="2" t="s">
        <v>54</v>
      </c>
      <c r="C121" s="21">
        <v>157185.98000000001</v>
      </c>
      <c r="D121" s="21">
        <f>IFERROR(VLOOKUP($A121,CDA!$C$21:$F$573,4,FALSE),0)</f>
        <v>0</v>
      </c>
    </row>
    <row r="122" spans="1:4" x14ac:dyDescent="0.3">
      <c r="A122" s="148" t="s">
        <v>647</v>
      </c>
      <c r="B122" s="2" t="s">
        <v>55</v>
      </c>
      <c r="C122" s="21">
        <v>0</v>
      </c>
      <c r="D122" s="21">
        <f>IFERROR(VLOOKUP($A122,CDA!$C$21:$F$573,4,FALSE),0)</f>
        <v>0</v>
      </c>
    </row>
    <row r="123" spans="1:4" x14ac:dyDescent="0.3">
      <c r="A123" s="143" t="s">
        <v>648</v>
      </c>
      <c r="B123" s="18" t="s">
        <v>56</v>
      </c>
      <c r="C123" s="21">
        <v>151901.72999999998</v>
      </c>
      <c r="D123" s="21">
        <f>IFERROR(VLOOKUP($A123,CDA!$C$21:$F$573,4,FALSE),0)</f>
        <v>0</v>
      </c>
    </row>
    <row r="124" spans="1:4" x14ac:dyDescent="0.3">
      <c r="A124" s="148" t="s">
        <v>649</v>
      </c>
      <c r="B124" s="2" t="s">
        <v>57</v>
      </c>
      <c r="C124" s="21">
        <v>0</v>
      </c>
      <c r="D124" s="21">
        <f>IFERROR(VLOOKUP($A124,CDA!$C$21:$F$573,4,FALSE),0)</f>
        <v>0</v>
      </c>
    </row>
    <row r="125" spans="1:4" x14ac:dyDescent="0.3">
      <c r="A125" s="148" t="s">
        <v>650</v>
      </c>
      <c r="B125" s="2" t="s">
        <v>58</v>
      </c>
      <c r="C125" s="21">
        <v>151901.72999999998</v>
      </c>
      <c r="D125" s="21">
        <f>IFERROR(VLOOKUP($A125,CDA!$C$21:$F$573,4,FALSE),0)</f>
        <v>0</v>
      </c>
    </row>
    <row r="126" spans="1:4" x14ac:dyDescent="0.3">
      <c r="A126" s="148" t="s">
        <v>651</v>
      </c>
      <c r="B126" s="2" t="s">
        <v>59</v>
      </c>
      <c r="C126" s="21">
        <v>0</v>
      </c>
      <c r="D126" s="21">
        <f>IFERROR(VLOOKUP($A126,CDA!$C$21:$F$573,4,FALSE),0)</f>
        <v>0</v>
      </c>
    </row>
    <row r="127" spans="1:4" x14ac:dyDescent="0.3">
      <c r="A127" s="148" t="s">
        <v>1418</v>
      </c>
      <c r="B127" s="2" t="s">
        <v>1160</v>
      </c>
      <c r="C127" s="21">
        <v>0</v>
      </c>
      <c r="D127" s="21">
        <f>IFERROR(VLOOKUP($A127,CDA!$C$21:$F$573,4,FALSE),0)</f>
        <v>0</v>
      </c>
    </row>
    <row r="128" spans="1:4" x14ac:dyDescent="0.3">
      <c r="A128" s="143" t="s">
        <v>652</v>
      </c>
      <c r="B128" s="18" t="s">
        <v>60</v>
      </c>
      <c r="C128" s="21">
        <v>1028970.6499999999</v>
      </c>
      <c r="D128" s="21">
        <f>IFERROR(VLOOKUP($A128,CDA!$C$21:$F$573,4,FALSE),0)</f>
        <v>0</v>
      </c>
    </row>
    <row r="129" spans="1:4" x14ac:dyDescent="0.3">
      <c r="A129" s="148" t="s">
        <v>653</v>
      </c>
      <c r="B129" s="2" t="s">
        <v>61</v>
      </c>
      <c r="C129" s="21">
        <v>19321.96</v>
      </c>
      <c r="D129" s="21">
        <f>IFERROR(VLOOKUP($A129,CDA!$C$21:$F$573,4,FALSE),0)</f>
        <v>0</v>
      </c>
    </row>
    <row r="130" spans="1:4" x14ac:dyDescent="0.3">
      <c r="A130" s="143" t="s">
        <v>654</v>
      </c>
      <c r="B130" s="13" t="s">
        <v>62</v>
      </c>
      <c r="C130" s="21">
        <v>752327.62</v>
      </c>
      <c r="D130" s="21">
        <f>IFERROR(VLOOKUP($A130,CDA!$C$21:$F$573,4,FALSE),0)</f>
        <v>0</v>
      </c>
    </row>
    <row r="131" spans="1:4" x14ac:dyDescent="0.3">
      <c r="A131" s="148" t="s">
        <v>1350</v>
      </c>
      <c r="B131" s="6" t="s">
        <v>1277</v>
      </c>
      <c r="C131" s="21">
        <v>748920</v>
      </c>
      <c r="D131" s="21">
        <f>IFERROR(VLOOKUP($A131,CDA!$C$21:$F$573,4,FALSE),0)</f>
        <v>0</v>
      </c>
    </row>
    <row r="132" spans="1:4" x14ac:dyDescent="0.3">
      <c r="A132" s="148" t="s">
        <v>1351</v>
      </c>
      <c r="B132" s="6" t="s">
        <v>1278</v>
      </c>
      <c r="C132" s="21">
        <v>3407.62</v>
      </c>
      <c r="D132" s="21">
        <f>IFERROR(VLOOKUP($A132,CDA!$C$21:$F$573,4,FALSE),0)</f>
        <v>0</v>
      </c>
    </row>
    <row r="133" spans="1:4" x14ac:dyDescent="0.3">
      <c r="A133" s="148" t="s">
        <v>657</v>
      </c>
      <c r="B133" s="2" t="s">
        <v>63</v>
      </c>
      <c r="C133" s="21">
        <v>257321.07</v>
      </c>
      <c r="D133" s="21">
        <f>IFERROR(VLOOKUP($A133,CDA!$C$21:$F$573,4,FALSE),0)</f>
        <v>0</v>
      </c>
    </row>
    <row r="134" spans="1:4" x14ac:dyDescent="0.3">
      <c r="A134" s="143" t="s">
        <v>658</v>
      </c>
      <c r="B134" s="18" t="s">
        <v>64</v>
      </c>
      <c r="C134" s="21">
        <v>854749.71</v>
      </c>
      <c r="D134" s="21">
        <f>IFERROR(VLOOKUP($A134,CDA!$C$21:$F$573,4,FALSE),0)</f>
        <v>0</v>
      </c>
    </row>
    <row r="135" spans="1:4" x14ac:dyDescent="0.3">
      <c r="A135" s="143" t="s">
        <v>659</v>
      </c>
      <c r="B135" s="13" t="s">
        <v>65</v>
      </c>
      <c r="C135" s="21">
        <v>0</v>
      </c>
      <c r="D135" s="21">
        <f>IFERROR(VLOOKUP($A135,CDA!$C$21:$F$573,4,FALSE),0)</f>
        <v>0</v>
      </c>
    </row>
    <row r="136" spans="1:4" x14ac:dyDescent="0.3">
      <c r="A136" s="148" t="s">
        <v>660</v>
      </c>
      <c r="B136" s="6" t="s">
        <v>66</v>
      </c>
      <c r="C136" s="21">
        <v>0</v>
      </c>
      <c r="D136" s="21">
        <f>IFERROR(VLOOKUP($A136,CDA!$C$21:$F$573,4,FALSE),0)</f>
        <v>0</v>
      </c>
    </row>
    <row r="137" spans="1:4" x14ac:dyDescent="0.3">
      <c r="A137" s="148" t="s">
        <v>661</v>
      </c>
      <c r="B137" s="6" t="s">
        <v>67</v>
      </c>
      <c r="C137" s="21">
        <v>0</v>
      </c>
      <c r="D137" s="21">
        <f>IFERROR(VLOOKUP($A137,CDA!$C$21:$F$573,4,FALSE),0)</f>
        <v>0</v>
      </c>
    </row>
    <row r="138" spans="1:4" x14ac:dyDescent="0.3">
      <c r="A138" s="148" t="s">
        <v>662</v>
      </c>
      <c r="B138" s="6" t="s">
        <v>68</v>
      </c>
      <c r="C138" s="21">
        <v>0</v>
      </c>
      <c r="D138" s="21">
        <f>IFERROR(VLOOKUP($A138,CDA!$C$21:$F$573,4,FALSE),0)</f>
        <v>0</v>
      </c>
    </row>
    <row r="139" spans="1:4" x14ac:dyDescent="0.3">
      <c r="A139" s="148" t="s">
        <v>1419</v>
      </c>
      <c r="B139" s="2" t="s">
        <v>1161</v>
      </c>
      <c r="C139" s="21">
        <v>0</v>
      </c>
      <c r="D139" s="21">
        <f>IFERROR(VLOOKUP($A139,CDA!$C$21:$F$573,4,FALSE),0)</f>
        <v>0</v>
      </c>
    </row>
    <row r="140" spans="1:4" x14ac:dyDescent="0.3">
      <c r="A140" s="148" t="s">
        <v>663</v>
      </c>
      <c r="B140" s="2" t="s">
        <v>1162</v>
      </c>
      <c r="C140" s="21">
        <v>854749.71</v>
      </c>
      <c r="D140" s="21">
        <f>IFERROR(VLOOKUP($A140,CDA!$C$21:$F$573,4,FALSE),0)</f>
        <v>0</v>
      </c>
    </row>
    <row r="141" spans="1:4" x14ac:dyDescent="0.3">
      <c r="A141" s="143" t="s">
        <v>664</v>
      </c>
      <c r="B141" s="17" t="s">
        <v>69</v>
      </c>
      <c r="C141" s="21">
        <v>7972980.29</v>
      </c>
      <c r="D141" s="21">
        <f>IFERROR(VLOOKUP($A141,CDA!$C$21:$F$573,4,FALSE),0)</f>
        <v>0</v>
      </c>
    </row>
    <row r="142" spans="1:4" x14ac:dyDescent="0.3">
      <c r="A142" s="148" t="s">
        <v>665</v>
      </c>
      <c r="B142" s="5" t="s">
        <v>70</v>
      </c>
      <c r="C142" s="21">
        <v>7186914.0300000003</v>
      </c>
      <c r="D142" s="21">
        <f>IFERROR(VLOOKUP($A142,CDA!$C$21:$F$573,4,FALSE),0)</f>
        <v>0</v>
      </c>
    </row>
    <row r="143" spans="1:4" x14ac:dyDescent="0.3">
      <c r="A143" s="148" t="s">
        <v>666</v>
      </c>
      <c r="B143" s="5" t="s">
        <v>71</v>
      </c>
      <c r="C143" s="21">
        <v>682806.3</v>
      </c>
      <c r="D143" s="21">
        <f>IFERROR(VLOOKUP($A143,CDA!$C$21:$F$573,4,FALSE),0)</f>
        <v>0</v>
      </c>
    </row>
    <row r="144" spans="1:4" x14ac:dyDescent="0.3">
      <c r="A144" s="148" t="s">
        <v>667</v>
      </c>
      <c r="B144" s="5" t="s">
        <v>72</v>
      </c>
      <c r="C144" s="21">
        <v>103259.96</v>
      </c>
      <c r="D144" s="21">
        <f>IFERROR(VLOOKUP($A144,CDA!$C$21:$F$573,4,FALSE),0)</f>
        <v>0</v>
      </c>
    </row>
    <row r="145" spans="1:4" x14ac:dyDescent="0.3">
      <c r="A145" s="143" t="s">
        <v>668</v>
      </c>
      <c r="B145" s="17" t="s">
        <v>73</v>
      </c>
      <c r="C145" s="21">
        <v>10675960.65</v>
      </c>
      <c r="D145" s="21">
        <f>IFERROR(VLOOKUP($A145,CDA!$C$21:$F$573,4,FALSE),0)</f>
        <v>0</v>
      </c>
    </row>
    <row r="146" spans="1:4" x14ac:dyDescent="0.3">
      <c r="A146" s="148" t="s">
        <v>669</v>
      </c>
      <c r="B146" s="5" t="s">
        <v>74</v>
      </c>
      <c r="C146" s="21">
        <v>1217689.68</v>
      </c>
      <c r="D146" s="21">
        <f>IFERROR(VLOOKUP($A146,CDA!$C$21:$F$573,4,FALSE),0)</f>
        <v>0</v>
      </c>
    </row>
    <row r="147" spans="1:4" x14ac:dyDescent="0.3">
      <c r="A147" s="148" t="s">
        <v>670</v>
      </c>
      <c r="B147" s="5" t="s">
        <v>75</v>
      </c>
      <c r="C147" s="21">
        <v>648136.41</v>
      </c>
      <c r="D147" s="21">
        <f>IFERROR(VLOOKUP($A147,CDA!$C$21:$F$573,4,FALSE),0)</f>
        <v>0</v>
      </c>
    </row>
    <row r="148" spans="1:4" x14ac:dyDescent="0.3">
      <c r="A148" s="148" t="s">
        <v>671</v>
      </c>
      <c r="B148" s="5" t="s">
        <v>76</v>
      </c>
      <c r="C148" s="21">
        <v>2523300.7000000002</v>
      </c>
      <c r="D148" s="21">
        <f>IFERROR(VLOOKUP($A148,CDA!$C$21:$F$573,4,FALSE),0)</f>
        <v>0</v>
      </c>
    </row>
    <row r="149" spans="1:4" x14ac:dyDescent="0.3">
      <c r="A149" s="148" t="s">
        <v>672</v>
      </c>
      <c r="B149" s="5" t="s">
        <v>77</v>
      </c>
      <c r="C149" s="21">
        <v>4932943.25</v>
      </c>
      <c r="D149" s="21">
        <f>IFERROR(VLOOKUP($A149,CDA!$C$21:$F$573,4,FALSE),0)</f>
        <v>0</v>
      </c>
    </row>
    <row r="150" spans="1:4" x14ac:dyDescent="0.3">
      <c r="A150" s="148" t="s">
        <v>673</v>
      </c>
      <c r="B150" s="5" t="s">
        <v>78</v>
      </c>
      <c r="C150" s="21">
        <v>76757.77</v>
      </c>
      <c r="D150" s="21">
        <f>IFERROR(VLOOKUP($A150,CDA!$C$21:$F$573,4,FALSE),0)</f>
        <v>0</v>
      </c>
    </row>
    <row r="151" spans="1:4" x14ac:dyDescent="0.3">
      <c r="A151" s="148" t="s">
        <v>674</v>
      </c>
      <c r="B151" s="5" t="s">
        <v>79</v>
      </c>
      <c r="C151" s="21">
        <v>1277132.8400000001</v>
      </c>
      <c r="D151" s="21">
        <f>IFERROR(VLOOKUP($A151,CDA!$C$21:$F$573,4,FALSE),0)</f>
        <v>0</v>
      </c>
    </row>
    <row r="152" spans="1:4" x14ac:dyDescent="0.3">
      <c r="A152" s="148" t="s">
        <v>675</v>
      </c>
      <c r="B152" s="4" t="s">
        <v>80</v>
      </c>
      <c r="C152" s="21">
        <v>0</v>
      </c>
      <c r="D152" s="21">
        <f>IFERROR(VLOOKUP($A152,CDA!$C$21:$F$573,4,FALSE),0)</f>
        <v>0</v>
      </c>
    </row>
    <row r="153" spans="1:4" x14ac:dyDescent="0.3">
      <c r="A153" s="143" t="s">
        <v>676</v>
      </c>
      <c r="B153" s="17" t="s">
        <v>81</v>
      </c>
      <c r="C153" s="21">
        <v>6512516.7000000002</v>
      </c>
      <c r="D153" s="21">
        <f>IFERROR(VLOOKUP($A153,CDA!$C$21:$F$573,4,FALSE),0)</f>
        <v>0</v>
      </c>
    </row>
    <row r="154" spans="1:4" x14ac:dyDescent="0.3">
      <c r="A154" s="148" t="s">
        <v>677</v>
      </c>
      <c r="B154" s="5" t="s">
        <v>82</v>
      </c>
      <c r="C154" s="21">
        <v>0</v>
      </c>
      <c r="D154" s="21">
        <f>IFERROR(VLOOKUP($A154,CDA!$C$21:$F$573,4,FALSE),0)</f>
        <v>0</v>
      </c>
    </row>
    <row r="155" spans="1:4" x14ac:dyDescent="0.3">
      <c r="A155" s="148" t="s">
        <v>678</v>
      </c>
      <c r="B155" s="5" t="s">
        <v>83</v>
      </c>
      <c r="C155" s="21">
        <v>1148747.74</v>
      </c>
      <c r="D155" s="21">
        <f>IFERROR(VLOOKUP($A155,CDA!$C$21:$F$573,4,FALSE),0)</f>
        <v>0</v>
      </c>
    </row>
    <row r="156" spans="1:4" x14ac:dyDescent="0.3">
      <c r="A156" s="148" t="s">
        <v>679</v>
      </c>
      <c r="B156" s="5" t="s">
        <v>84</v>
      </c>
      <c r="C156" s="21">
        <v>5363768.96</v>
      </c>
      <c r="D156" s="21">
        <f>IFERROR(VLOOKUP($A156,CDA!$C$21:$F$573,4,FALSE),0)</f>
        <v>0</v>
      </c>
    </row>
    <row r="157" spans="1:4" x14ac:dyDescent="0.3">
      <c r="A157" s="143" t="s">
        <v>680</v>
      </c>
      <c r="B157" s="16" t="s">
        <v>85</v>
      </c>
      <c r="C157" s="21">
        <v>547368221.14999998</v>
      </c>
      <c r="D157" s="21">
        <f>IFERROR(VLOOKUP($A157,CDA!$C$21:$F$573,4,FALSE),0)</f>
        <v>0</v>
      </c>
    </row>
    <row r="158" spans="1:4" x14ac:dyDescent="0.3">
      <c r="A158" s="143" t="s">
        <v>681</v>
      </c>
      <c r="B158" s="17" t="s">
        <v>86</v>
      </c>
      <c r="C158" s="21">
        <v>66716966.670000002</v>
      </c>
      <c r="D158" s="21">
        <f>IFERROR(VLOOKUP($A158,CDA!$C$21:$F$573,4,FALSE),0)</f>
        <v>0</v>
      </c>
    </row>
    <row r="159" spans="1:4" x14ac:dyDescent="0.3">
      <c r="A159" s="143" t="s">
        <v>682</v>
      </c>
      <c r="B159" s="18" t="s">
        <v>87</v>
      </c>
      <c r="C159" s="21">
        <v>65665887.490000002</v>
      </c>
      <c r="D159" s="21">
        <f>IFERROR(VLOOKUP($A159,CDA!$C$21:$F$573,4,FALSE),0)</f>
        <v>0</v>
      </c>
    </row>
    <row r="160" spans="1:4" x14ac:dyDescent="0.3">
      <c r="A160" s="143" t="s">
        <v>683</v>
      </c>
      <c r="B160" s="13" t="s">
        <v>88</v>
      </c>
      <c r="C160" s="21">
        <v>32925704.670000002</v>
      </c>
      <c r="D160" s="21">
        <f>IFERROR(VLOOKUP($A160,CDA!$C$21:$F$573,4,FALSE),0)</f>
        <v>0</v>
      </c>
    </row>
    <row r="161" spans="1:4" x14ac:dyDescent="0.3">
      <c r="A161" s="148" t="s">
        <v>684</v>
      </c>
      <c r="B161" s="6" t="s">
        <v>89</v>
      </c>
      <c r="C161" s="21">
        <v>31848168.5</v>
      </c>
      <c r="D161" s="21">
        <f>IFERROR(VLOOKUP($A161,CDA!$C$21:$F$573,4,FALSE),0)</f>
        <v>0</v>
      </c>
    </row>
    <row r="162" spans="1:4" x14ac:dyDescent="0.3">
      <c r="A162" s="148" t="s">
        <v>685</v>
      </c>
      <c r="B162" s="6" t="s">
        <v>90</v>
      </c>
      <c r="C162" s="21">
        <v>233258.59</v>
      </c>
      <c r="D162" s="21">
        <f>IFERROR(VLOOKUP($A162,CDA!$C$21:$F$573,4,FALSE),0)</f>
        <v>0</v>
      </c>
    </row>
    <row r="163" spans="1:4" x14ac:dyDescent="0.3">
      <c r="A163" s="148" t="s">
        <v>1420</v>
      </c>
      <c r="B163" s="6" t="s">
        <v>1163</v>
      </c>
      <c r="C163" s="21">
        <v>319879.58</v>
      </c>
      <c r="D163" s="21">
        <f>IFERROR(VLOOKUP($A163,CDA!$C$21:$F$573,4,FALSE),0)</f>
        <v>0</v>
      </c>
    </row>
    <row r="164" spans="1:4" x14ac:dyDescent="0.3">
      <c r="A164" s="143" t="s">
        <v>686</v>
      </c>
      <c r="B164" s="19" t="s">
        <v>1164</v>
      </c>
      <c r="C164" s="21">
        <v>524398</v>
      </c>
      <c r="D164" s="21">
        <f>SUM(D165:D167)</f>
        <v>0</v>
      </c>
    </row>
    <row r="165" spans="1:4" x14ac:dyDescent="0.3">
      <c r="A165" s="148" t="s">
        <v>1421</v>
      </c>
      <c r="B165" s="7" t="s">
        <v>1279</v>
      </c>
      <c r="C165" s="21">
        <v>0</v>
      </c>
      <c r="D165" s="21">
        <f>IFERROR(VLOOKUP($A165,CDA!$C$21:$F$573,4,FALSE),0)</f>
        <v>0</v>
      </c>
    </row>
    <row r="166" spans="1:4" x14ac:dyDescent="0.3">
      <c r="A166" s="148" t="s">
        <v>1422</v>
      </c>
      <c r="B166" s="7" t="s">
        <v>1280</v>
      </c>
      <c r="C166" s="21">
        <v>0</v>
      </c>
      <c r="D166" s="21">
        <f>IFERROR(VLOOKUP($A166,CDA!$C$21:$F$573,4,FALSE),0)</f>
        <v>0</v>
      </c>
    </row>
    <row r="167" spans="1:4" x14ac:dyDescent="0.3">
      <c r="A167" s="148" t="s">
        <v>1352</v>
      </c>
      <c r="B167" s="7" t="s">
        <v>1281</v>
      </c>
      <c r="C167" s="21">
        <v>524398</v>
      </c>
      <c r="D167" s="21">
        <f>IFERROR(VLOOKUP($A167,CDA!$C$21:$F$573,4,FALSE),0)</f>
        <v>0</v>
      </c>
    </row>
    <row r="168" spans="1:4" x14ac:dyDescent="0.3">
      <c r="A168" s="143" t="s">
        <v>687</v>
      </c>
      <c r="B168" s="13" t="s">
        <v>91</v>
      </c>
      <c r="C168" s="21">
        <v>0</v>
      </c>
      <c r="D168" s="21">
        <f>IFERROR(VLOOKUP($A168,CDA!$C$21:$F$573,4,FALSE),0)</f>
        <v>0</v>
      </c>
    </row>
    <row r="169" spans="1:4" x14ac:dyDescent="0.3">
      <c r="A169" s="148" t="s">
        <v>688</v>
      </c>
      <c r="B169" s="6" t="s">
        <v>92</v>
      </c>
      <c r="C169" s="21">
        <v>0</v>
      </c>
      <c r="D169" s="21">
        <f>IFERROR(VLOOKUP($A169,CDA!$C$21:$F$573,4,FALSE),0)</f>
        <v>0</v>
      </c>
    </row>
    <row r="170" spans="1:4" x14ac:dyDescent="0.3">
      <c r="A170" s="148" t="s">
        <v>689</v>
      </c>
      <c r="B170" s="6" t="s">
        <v>93</v>
      </c>
      <c r="C170" s="21">
        <v>0</v>
      </c>
      <c r="D170" s="21">
        <f>IFERROR(VLOOKUP($A170,CDA!$C$21:$F$573,4,FALSE),0)</f>
        <v>0</v>
      </c>
    </row>
    <row r="171" spans="1:4" x14ac:dyDescent="0.3">
      <c r="A171" s="148" t="s">
        <v>690</v>
      </c>
      <c r="B171" s="6" t="s">
        <v>94</v>
      </c>
      <c r="C171" s="21">
        <v>0</v>
      </c>
      <c r="D171" s="21">
        <f>IFERROR(VLOOKUP($A171,CDA!$C$21:$F$573,4,FALSE),0)</f>
        <v>0</v>
      </c>
    </row>
    <row r="172" spans="1:4" x14ac:dyDescent="0.3">
      <c r="A172" s="143" t="s">
        <v>691</v>
      </c>
      <c r="B172" s="13" t="s">
        <v>95</v>
      </c>
      <c r="C172" s="21">
        <v>23267648.970000003</v>
      </c>
      <c r="D172" s="21">
        <f>IFERROR(VLOOKUP($A172,CDA!$C$21:$F$573,4,FALSE),0)</f>
        <v>0</v>
      </c>
    </row>
    <row r="173" spans="1:4" x14ac:dyDescent="0.3">
      <c r="A173" s="143" t="s">
        <v>692</v>
      </c>
      <c r="B173" s="19" t="s">
        <v>96</v>
      </c>
      <c r="C173" s="21">
        <v>16632588.940000001</v>
      </c>
      <c r="D173" s="21">
        <f>IFERROR(VLOOKUP($A173,CDA!$C$21:$F$573,4,FALSE),0)</f>
        <v>0</v>
      </c>
    </row>
    <row r="174" spans="1:4" x14ac:dyDescent="0.3">
      <c r="A174" s="148" t="s">
        <v>1353</v>
      </c>
      <c r="B174" s="7" t="s">
        <v>1282</v>
      </c>
      <c r="C174" s="21">
        <v>3491465.98</v>
      </c>
      <c r="D174" s="21">
        <f>IFERROR(VLOOKUP($A174,CDA!$C$21:$F$573,4,FALSE),0)</f>
        <v>0</v>
      </c>
    </row>
    <row r="175" spans="1:4" x14ac:dyDescent="0.3">
      <c r="A175" s="148" t="s">
        <v>1354</v>
      </c>
      <c r="B175" s="7" t="s">
        <v>1283</v>
      </c>
      <c r="C175" s="21">
        <v>13141122.960000001</v>
      </c>
      <c r="D175" s="21">
        <f>IFERROR(VLOOKUP($A175,CDA!$C$21:$F$573,4,FALSE),0)</f>
        <v>0</v>
      </c>
    </row>
    <row r="176" spans="1:4" x14ac:dyDescent="0.3">
      <c r="A176" s="148" t="s">
        <v>695</v>
      </c>
      <c r="B176" s="6" t="s">
        <v>97</v>
      </c>
      <c r="C176" s="21">
        <v>1759968.28</v>
      </c>
      <c r="D176" s="21">
        <f>IFERROR(VLOOKUP($A176,CDA!$C$21:$F$573,4,FALSE),0)</f>
        <v>0</v>
      </c>
    </row>
    <row r="177" spans="1:4" x14ac:dyDescent="0.3">
      <c r="A177" s="148" t="s">
        <v>696</v>
      </c>
      <c r="B177" s="6" t="s">
        <v>98</v>
      </c>
      <c r="C177" s="21">
        <v>4875091.75</v>
      </c>
      <c r="D177" s="21">
        <f>IFERROR(VLOOKUP($A177,CDA!$C$21:$F$573,4,FALSE),0)</f>
        <v>0</v>
      </c>
    </row>
    <row r="178" spans="1:4" x14ac:dyDescent="0.3">
      <c r="A178" s="148" t="s">
        <v>697</v>
      </c>
      <c r="B178" s="2" t="s">
        <v>99</v>
      </c>
      <c r="C178" s="21">
        <v>318861.77</v>
      </c>
      <c r="D178" s="21">
        <f>IFERROR(VLOOKUP($A178,CDA!$C$21:$F$573,4,FALSE),0)</f>
        <v>0</v>
      </c>
    </row>
    <row r="179" spans="1:4" x14ac:dyDescent="0.3">
      <c r="A179" s="148" t="s">
        <v>698</v>
      </c>
      <c r="B179" s="2" t="s">
        <v>100</v>
      </c>
      <c r="C179" s="21">
        <v>1958960.57</v>
      </c>
      <c r="D179" s="21">
        <f>IFERROR(VLOOKUP($A179,CDA!$C$21:$F$573,4,FALSE),0)</f>
        <v>0</v>
      </c>
    </row>
    <row r="180" spans="1:4" x14ac:dyDescent="0.3">
      <c r="A180" s="148" t="s">
        <v>699</v>
      </c>
      <c r="B180" s="2" t="s">
        <v>101</v>
      </c>
      <c r="C180" s="21">
        <v>18990.72</v>
      </c>
      <c r="D180" s="21">
        <f>IFERROR(VLOOKUP($A180,CDA!$C$21:$F$573,4,FALSE),0)</f>
        <v>0</v>
      </c>
    </row>
    <row r="181" spans="1:4" x14ac:dyDescent="0.3">
      <c r="A181" s="148" t="s">
        <v>700</v>
      </c>
      <c r="B181" s="2" t="s">
        <v>102</v>
      </c>
      <c r="C181" s="21">
        <v>56967.96</v>
      </c>
      <c r="D181" s="21">
        <f>IFERROR(VLOOKUP($A181,CDA!$C$21:$F$573,4,FALSE),0)</f>
        <v>0</v>
      </c>
    </row>
    <row r="182" spans="1:4" x14ac:dyDescent="0.3">
      <c r="A182" s="148" t="s">
        <v>701</v>
      </c>
      <c r="B182" s="2" t="s">
        <v>103</v>
      </c>
      <c r="C182" s="21">
        <v>783370.54</v>
      </c>
      <c r="D182" s="21">
        <f>IFERROR(VLOOKUP($A182,CDA!$C$21:$F$573,4,FALSE),0)</f>
        <v>0</v>
      </c>
    </row>
    <row r="183" spans="1:4" x14ac:dyDescent="0.3">
      <c r="A183" s="143" t="s">
        <v>704</v>
      </c>
      <c r="B183" s="13" t="s">
        <v>104</v>
      </c>
      <c r="C183" s="21">
        <v>6335382.2899999991</v>
      </c>
      <c r="D183" s="21">
        <f>IFERROR(VLOOKUP($A183,CDA!$C$21:$F$573,4,FALSE),0)</f>
        <v>0</v>
      </c>
    </row>
    <row r="184" spans="1:4" x14ac:dyDescent="0.3">
      <c r="A184" s="148" t="s">
        <v>1423</v>
      </c>
      <c r="B184" s="6" t="s">
        <v>1284</v>
      </c>
      <c r="C184" s="21">
        <v>6023744.7699999996</v>
      </c>
      <c r="D184" s="21">
        <f>IFERROR(VLOOKUP($A184,CDA!$C$21:$F$573,4,FALSE),0)</f>
        <v>0</v>
      </c>
    </row>
    <row r="185" spans="1:4" x14ac:dyDescent="0.3">
      <c r="A185" s="148" t="s">
        <v>1424</v>
      </c>
      <c r="B185" s="6" t="s">
        <v>1285</v>
      </c>
      <c r="C185" s="21">
        <v>311165.57</v>
      </c>
      <c r="D185" s="21">
        <f>IFERROR(VLOOKUP($A185,CDA!$C$21:$F$573,4,FALSE),0)</f>
        <v>0</v>
      </c>
    </row>
    <row r="186" spans="1:4" x14ac:dyDescent="0.3">
      <c r="A186" s="148" t="s">
        <v>1425</v>
      </c>
      <c r="B186" s="6" t="s">
        <v>1286</v>
      </c>
      <c r="C186" s="21">
        <v>0</v>
      </c>
      <c r="D186" s="21">
        <f>IFERROR(VLOOKUP($A186,CDA!$C$21:$F$573,4,FALSE),0)</f>
        <v>0</v>
      </c>
    </row>
    <row r="187" spans="1:4" x14ac:dyDescent="0.3">
      <c r="A187" s="148" t="s">
        <v>1426</v>
      </c>
      <c r="B187" s="6" t="s">
        <v>1287</v>
      </c>
      <c r="C187" s="21">
        <v>471.95</v>
      </c>
      <c r="D187" s="21">
        <f>IFERROR(VLOOKUP($A187,CDA!$C$21:$F$573,4,FALSE),0)</f>
        <v>0</v>
      </c>
    </row>
    <row r="188" spans="1:4" x14ac:dyDescent="0.3">
      <c r="A188" s="148" t="s">
        <v>1427</v>
      </c>
      <c r="B188" s="6" t="s">
        <v>1288</v>
      </c>
      <c r="C188" s="21">
        <v>0</v>
      </c>
      <c r="D188" s="21">
        <f>IFERROR(VLOOKUP($A188,CDA!$C$21:$F$573,4,FALSE),0)</f>
        <v>0</v>
      </c>
    </row>
    <row r="189" spans="1:4" x14ac:dyDescent="0.3">
      <c r="A189" s="148" t="s">
        <v>1428</v>
      </c>
      <c r="B189" s="6" t="s">
        <v>1289</v>
      </c>
      <c r="C189" s="21">
        <v>0</v>
      </c>
      <c r="D189" s="21">
        <f>IFERROR(VLOOKUP($A189,CDA!$C$21:$F$573,4,FALSE),0)</f>
        <v>0</v>
      </c>
    </row>
    <row r="190" spans="1:4" x14ac:dyDescent="0.3">
      <c r="A190" s="148" t="s">
        <v>1429</v>
      </c>
      <c r="B190" s="6" t="s">
        <v>1290</v>
      </c>
      <c r="C190" s="21">
        <v>0</v>
      </c>
      <c r="D190" s="21">
        <f>IFERROR(VLOOKUP($A190,CDA!$C$21:$F$573,4,FALSE),0)</f>
        <v>0</v>
      </c>
    </row>
    <row r="191" spans="1:4" x14ac:dyDescent="0.3">
      <c r="A191" s="143" t="s">
        <v>705</v>
      </c>
      <c r="B191" s="18" t="s">
        <v>105</v>
      </c>
      <c r="C191" s="21">
        <v>1051079.1800000002</v>
      </c>
      <c r="D191" s="21">
        <f>IFERROR(VLOOKUP($A191,CDA!$C$21:$F$573,4,FALSE),0)</f>
        <v>0</v>
      </c>
    </row>
    <row r="192" spans="1:4" x14ac:dyDescent="0.3">
      <c r="A192" s="148" t="s">
        <v>706</v>
      </c>
      <c r="B192" s="2" t="s">
        <v>106</v>
      </c>
      <c r="C192" s="21">
        <v>30082.75</v>
      </c>
      <c r="D192" s="21">
        <f>IFERROR(VLOOKUP($A192,CDA!$C$21:$F$573,4,FALSE),0)</f>
        <v>0</v>
      </c>
    </row>
    <row r="193" spans="1:4" x14ac:dyDescent="0.3">
      <c r="A193" s="148" t="s">
        <v>707</v>
      </c>
      <c r="B193" s="2" t="s">
        <v>107</v>
      </c>
      <c r="C193" s="21">
        <v>178624.77</v>
      </c>
      <c r="D193" s="21">
        <f>IFERROR(VLOOKUP($A193,CDA!$C$21:$F$573,4,FALSE),0)</f>
        <v>0</v>
      </c>
    </row>
    <row r="194" spans="1:4" x14ac:dyDescent="0.3">
      <c r="A194" s="148" t="s">
        <v>708</v>
      </c>
      <c r="B194" s="2" t="s">
        <v>108</v>
      </c>
      <c r="C194" s="21">
        <v>120125.17</v>
      </c>
      <c r="D194" s="21">
        <f>IFERROR(VLOOKUP($A194,CDA!$C$21:$F$573,4,FALSE),0)</f>
        <v>0</v>
      </c>
    </row>
    <row r="195" spans="1:4" x14ac:dyDescent="0.3">
      <c r="A195" s="148" t="s">
        <v>709</v>
      </c>
      <c r="B195" s="2" t="s">
        <v>109</v>
      </c>
      <c r="C195" s="21">
        <v>470348.38</v>
      </c>
      <c r="D195" s="21">
        <f>IFERROR(VLOOKUP($A195,CDA!$C$21:$F$573,4,FALSE),0)</f>
        <v>0</v>
      </c>
    </row>
    <row r="196" spans="1:4" x14ac:dyDescent="0.3">
      <c r="A196" s="148" t="s">
        <v>710</v>
      </c>
      <c r="B196" s="2" t="s">
        <v>110</v>
      </c>
      <c r="C196" s="21">
        <v>33186.22</v>
      </c>
      <c r="D196" s="21">
        <f>IFERROR(VLOOKUP($A196,CDA!$C$21:$F$573,4,FALSE),0)</f>
        <v>0</v>
      </c>
    </row>
    <row r="197" spans="1:4" x14ac:dyDescent="0.3">
      <c r="A197" s="148" t="s">
        <v>711</v>
      </c>
      <c r="B197" s="2" t="s">
        <v>111</v>
      </c>
      <c r="C197" s="21">
        <v>218711.89</v>
      </c>
      <c r="D197" s="21">
        <f>IFERROR(VLOOKUP($A197,CDA!$C$21:$F$573,4,FALSE),0)</f>
        <v>0</v>
      </c>
    </row>
    <row r="198" spans="1:4" x14ac:dyDescent="0.3">
      <c r="A198" s="148" t="s">
        <v>712</v>
      </c>
      <c r="B198" s="2" t="s">
        <v>112</v>
      </c>
      <c r="C198" s="21">
        <v>0</v>
      </c>
      <c r="D198" s="21">
        <f>IFERROR(VLOOKUP($A198,CDA!$C$21:$F$573,4,FALSE),0)</f>
        <v>0</v>
      </c>
    </row>
    <row r="199" spans="1:4" x14ac:dyDescent="0.3">
      <c r="A199" s="143" t="s">
        <v>713</v>
      </c>
      <c r="B199" s="17" t="s">
        <v>113</v>
      </c>
      <c r="C199" s="21">
        <v>298484807.79000008</v>
      </c>
      <c r="D199" s="21">
        <f>IFERROR(VLOOKUP($A199,CDA!$C$21:$F$573,4,FALSE),0)</f>
        <v>0</v>
      </c>
    </row>
    <row r="200" spans="1:4" x14ac:dyDescent="0.3">
      <c r="A200" s="143" t="s">
        <v>714</v>
      </c>
      <c r="B200" s="18" t="s">
        <v>114</v>
      </c>
      <c r="C200" s="21">
        <v>265805619.7100001</v>
      </c>
      <c r="D200" s="21">
        <f>IFERROR(VLOOKUP($A200,CDA!$C$21:$F$573,4,FALSE),0)</f>
        <v>0</v>
      </c>
    </row>
    <row r="201" spans="1:4" x14ac:dyDescent="0.3">
      <c r="A201" s="143" t="s">
        <v>715</v>
      </c>
      <c r="B201" s="13" t="s">
        <v>115</v>
      </c>
      <c r="C201" s="21">
        <v>28300242.780000001</v>
      </c>
      <c r="D201" s="21">
        <f>IFERROR(VLOOKUP($A201,CDA!$C$21:$F$573,4,FALSE),0)</f>
        <v>0</v>
      </c>
    </row>
    <row r="202" spans="1:4" x14ac:dyDescent="0.3">
      <c r="A202" s="143" t="s">
        <v>716</v>
      </c>
      <c r="B202" s="19" t="s">
        <v>116</v>
      </c>
      <c r="C202" s="21">
        <v>28150318.780000001</v>
      </c>
      <c r="D202" s="21">
        <f>IFERROR(VLOOKUP($A202,CDA!$C$21:$F$573,4,FALSE),0)</f>
        <v>0</v>
      </c>
    </row>
    <row r="203" spans="1:4" x14ac:dyDescent="0.3">
      <c r="A203" s="148" t="s">
        <v>717</v>
      </c>
      <c r="B203" s="7" t="s">
        <v>117</v>
      </c>
      <c r="C203" s="21">
        <v>15160638.359999999</v>
      </c>
      <c r="D203" s="21">
        <f>IFERROR(VLOOKUP($A203,CDA!$C$21:$F$573,4,FALSE),0)</f>
        <v>0</v>
      </c>
    </row>
    <row r="204" spans="1:4" x14ac:dyDescent="0.3">
      <c r="A204" s="148" t="s">
        <v>718</v>
      </c>
      <c r="B204" s="7" t="s">
        <v>118</v>
      </c>
      <c r="C204" s="21">
        <v>3201519.41</v>
      </c>
      <c r="D204" s="21">
        <f>IFERROR(VLOOKUP($A204,CDA!$C$21:$F$573,4,FALSE),0)</f>
        <v>0</v>
      </c>
    </row>
    <row r="205" spans="1:4" x14ac:dyDescent="0.3">
      <c r="A205" s="148" t="s">
        <v>719</v>
      </c>
      <c r="B205" s="7" t="s">
        <v>119</v>
      </c>
      <c r="C205" s="21">
        <v>2728488.83</v>
      </c>
      <c r="D205" s="21">
        <f>IFERROR(VLOOKUP($A205,CDA!$C$21:$F$573,4,FALSE),0)</f>
        <v>0</v>
      </c>
    </row>
    <row r="206" spans="1:4" x14ac:dyDescent="0.3">
      <c r="A206" s="148" t="s">
        <v>720</v>
      </c>
      <c r="B206" s="7" t="s">
        <v>120</v>
      </c>
      <c r="C206" s="21">
        <v>7059672.1799999997</v>
      </c>
      <c r="D206" s="21">
        <f>IFERROR(VLOOKUP($A206,CDA!$C$21:$F$573,4,FALSE),0)</f>
        <v>0</v>
      </c>
    </row>
    <row r="207" spans="1:4" x14ac:dyDescent="0.3">
      <c r="A207" s="148" t="s">
        <v>721</v>
      </c>
      <c r="B207" s="6" t="s">
        <v>121</v>
      </c>
      <c r="C207" s="21">
        <v>60825</v>
      </c>
      <c r="D207" s="21">
        <f>IFERROR(VLOOKUP($A207,CDA!$C$21:$F$573,4,FALSE),0)</f>
        <v>0</v>
      </c>
    </row>
    <row r="208" spans="1:4" x14ac:dyDescent="0.3">
      <c r="A208" s="148" t="s">
        <v>722</v>
      </c>
      <c r="B208" s="6" t="s">
        <v>122</v>
      </c>
      <c r="C208" s="21">
        <v>89099</v>
      </c>
      <c r="D208" s="21">
        <f>IFERROR(VLOOKUP($A208,CDA!$C$21:$F$573,4,FALSE),0)</f>
        <v>0</v>
      </c>
    </row>
    <row r="209" spans="1:4" x14ac:dyDescent="0.3">
      <c r="A209" s="143" t="s">
        <v>723</v>
      </c>
      <c r="B209" s="13" t="s">
        <v>123</v>
      </c>
      <c r="C209" s="21">
        <v>27577592.829999998</v>
      </c>
      <c r="D209" s="21">
        <f>IFERROR(VLOOKUP($A209,CDA!$C$21:$F$573,4,FALSE),0)</f>
        <v>0</v>
      </c>
    </row>
    <row r="210" spans="1:4" x14ac:dyDescent="0.3">
      <c r="A210" s="148" t="s">
        <v>724</v>
      </c>
      <c r="B210" s="6" t="s">
        <v>124</v>
      </c>
      <c r="C210" s="21">
        <v>26853045.829999998</v>
      </c>
      <c r="D210" s="21">
        <f>IFERROR(VLOOKUP($A210,CDA!$C$21:$F$573,4,FALSE),0)</f>
        <v>0</v>
      </c>
    </row>
    <row r="211" spans="1:4" x14ac:dyDescent="0.3">
      <c r="A211" s="148" t="s">
        <v>725</v>
      </c>
      <c r="B211" s="6" t="s">
        <v>125</v>
      </c>
      <c r="C211" s="21">
        <v>535187</v>
      </c>
      <c r="D211" s="21">
        <f>IFERROR(VLOOKUP($A211,CDA!$C$21:$F$573,4,FALSE),0)</f>
        <v>0</v>
      </c>
    </row>
    <row r="212" spans="1:4" x14ac:dyDescent="0.3">
      <c r="A212" s="148" t="s">
        <v>726</v>
      </c>
      <c r="B212" s="6" t="s">
        <v>126</v>
      </c>
      <c r="C212" s="21">
        <v>189360</v>
      </c>
      <c r="D212" s="21">
        <f>IFERROR(VLOOKUP($A212,CDA!$C$21:$F$573,4,FALSE),0)</f>
        <v>0</v>
      </c>
    </row>
    <row r="213" spans="1:4" x14ac:dyDescent="0.3">
      <c r="A213" s="143" t="s">
        <v>727</v>
      </c>
      <c r="B213" s="13" t="s">
        <v>127</v>
      </c>
      <c r="C213" s="21">
        <v>35295034.090000004</v>
      </c>
      <c r="D213" s="21">
        <f>IFERROR(VLOOKUP($A213,CDA!$C$21:$F$573,4,FALSE),0)</f>
        <v>0</v>
      </c>
    </row>
    <row r="214" spans="1:4" x14ac:dyDescent="0.3">
      <c r="A214" s="148" t="s">
        <v>728</v>
      </c>
      <c r="B214" s="6" t="s">
        <v>128</v>
      </c>
      <c r="C214" s="21">
        <v>6867962</v>
      </c>
      <c r="D214" s="21">
        <f>IFERROR(VLOOKUP($A214,CDA!$C$21:$F$573,4,FALSE),0)</f>
        <v>0</v>
      </c>
    </row>
    <row r="215" spans="1:4" x14ac:dyDescent="0.3">
      <c r="A215" s="148" t="s">
        <v>1430</v>
      </c>
      <c r="B215" s="6" t="s">
        <v>1165</v>
      </c>
      <c r="C215" s="21">
        <v>336076</v>
      </c>
      <c r="D215" s="21">
        <f>IFERROR(VLOOKUP($A215,CDA!$C$21:$F$573,4,FALSE),0)</f>
        <v>0</v>
      </c>
    </row>
    <row r="216" spans="1:4" x14ac:dyDescent="0.3">
      <c r="A216" s="148" t="s">
        <v>729</v>
      </c>
      <c r="B216" s="6" t="s">
        <v>1166</v>
      </c>
      <c r="C216" s="21">
        <v>0</v>
      </c>
      <c r="D216" s="21">
        <f>IFERROR(VLOOKUP($A216,CDA!$C$21:$F$573,4,FALSE),0)</f>
        <v>0</v>
      </c>
    </row>
    <row r="217" spans="1:4" x14ac:dyDescent="0.3">
      <c r="A217" s="148" t="s">
        <v>1431</v>
      </c>
      <c r="B217" s="6" t="s">
        <v>1167</v>
      </c>
      <c r="C217" s="21">
        <v>0</v>
      </c>
      <c r="D217" s="21">
        <f>IFERROR(VLOOKUP($A217,CDA!$C$21:$F$573,4,FALSE),0)</f>
        <v>0</v>
      </c>
    </row>
    <row r="218" spans="1:4" x14ac:dyDescent="0.3">
      <c r="A218" s="148" t="s">
        <v>730</v>
      </c>
      <c r="B218" s="6" t="s">
        <v>1168</v>
      </c>
      <c r="C218" s="21">
        <v>2703301</v>
      </c>
      <c r="D218" s="21">
        <f>IFERROR(VLOOKUP($A218,CDA!$C$21:$F$573,4,FALSE),0)</f>
        <v>0</v>
      </c>
    </row>
    <row r="219" spans="1:4" x14ac:dyDescent="0.3">
      <c r="A219" s="148" t="s">
        <v>1432</v>
      </c>
      <c r="B219" s="6" t="s">
        <v>1169</v>
      </c>
      <c r="C219" s="21">
        <v>355172</v>
      </c>
      <c r="D219" s="21">
        <f>IFERROR(VLOOKUP($A219,CDA!$C$21:$F$573,4,FALSE),0)</f>
        <v>0</v>
      </c>
    </row>
    <row r="220" spans="1:4" x14ac:dyDescent="0.3">
      <c r="A220" s="148" t="s">
        <v>731</v>
      </c>
      <c r="B220" s="6" t="s">
        <v>1170</v>
      </c>
      <c r="C220" s="21">
        <v>3828295.93</v>
      </c>
      <c r="D220" s="21">
        <f>IFERROR(VLOOKUP($A220,CDA!$C$21:$F$573,4,FALSE),0)</f>
        <v>0</v>
      </c>
    </row>
    <row r="221" spans="1:4" x14ac:dyDescent="0.3">
      <c r="A221" s="143" t="s">
        <v>732</v>
      </c>
      <c r="B221" s="19" t="s">
        <v>1171</v>
      </c>
      <c r="C221" s="21">
        <v>12988870.82</v>
      </c>
      <c r="D221" s="21">
        <f>IFERROR(VLOOKUP($A221,CDA!$C$21:$F$573,4,FALSE),0)</f>
        <v>0</v>
      </c>
    </row>
    <row r="222" spans="1:4" x14ac:dyDescent="0.3">
      <c r="A222" s="148" t="s">
        <v>733</v>
      </c>
      <c r="B222" s="7" t="s">
        <v>1172</v>
      </c>
      <c r="C222" s="21">
        <v>0</v>
      </c>
      <c r="D222" s="21">
        <f>IFERROR(VLOOKUP($A222,CDA!$C$21:$F$573,4,FALSE),0)</f>
        <v>0</v>
      </c>
    </row>
    <row r="223" spans="1:4" x14ac:dyDescent="0.3">
      <c r="A223" s="148" t="s">
        <v>1433</v>
      </c>
      <c r="B223" s="7" t="s">
        <v>1173</v>
      </c>
      <c r="C223" s="21">
        <v>0</v>
      </c>
      <c r="D223" s="21">
        <f>IFERROR(VLOOKUP($A223,CDA!$C$21:$F$573,4,FALSE),0)</f>
        <v>0</v>
      </c>
    </row>
    <row r="224" spans="1:4" x14ac:dyDescent="0.3">
      <c r="A224" s="148" t="s">
        <v>734</v>
      </c>
      <c r="B224" s="7" t="s">
        <v>1174</v>
      </c>
      <c r="C224" s="21">
        <v>314</v>
      </c>
      <c r="D224" s="21">
        <f>IFERROR(VLOOKUP($A224,CDA!$C$21:$F$573,4,FALSE),0)</f>
        <v>0</v>
      </c>
    </row>
    <row r="225" spans="1:4" x14ac:dyDescent="0.3">
      <c r="A225" s="148" t="s">
        <v>1434</v>
      </c>
      <c r="B225" s="7" t="s">
        <v>1175</v>
      </c>
      <c r="C225" s="21">
        <v>0</v>
      </c>
      <c r="D225" s="21">
        <f>IFERROR(VLOOKUP($A225,CDA!$C$21:$F$573,4,FALSE),0)</f>
        <v>0</v>
      </c>
    </row>
    <row r="226" spans="1:4" x14ac:dyDescent="0.3">
      <c r="A226" s="148" t="s">
        <v>735</v>
      </c>
      <c r="B226" s="7" t="s">
        <v>1176</v>
      </c>
      <c r="C226" s="21">
        <v>9239979.1500000004</v>
      </c>
      <c r="D226" s="21">
        <f>IFERROR(VLOOKUP($A226,CDA!$C$21:$F$573,4,FALSE),0)</f>
        <v>0</v>
      </c>
    </row>
    <row r="227" spans="1:4" x14ac:dyDescent="0.3">
      <c r="A227" s="148" t="s">
        <v>1435</v>
      </c>
      <c r="B227" s="7" t="s">
        <v>1177</v>
      </c>
      <c r="C227" s="21">
        <v>622332.69999999995</v>
      </c>
      <c r="D227" s="21">
        <f>IFERROR(VLOOKUP($A227,CDA!$C$21:$F$573,4,FALSE),0)</f>
        <v>0</v>
      </c>
    </row>
    <row r="228" spans="1:4" x14ac:dyDescent="0.3">
      <c r="A228" s="148" t="s">
        <v>736</v>
      </c>
      <c r="B228" s="7" t="s">
        <v>1178</v>
      </c>
      <c r="C228" s="21">
        <v>3126244.97</v>
      </c>
      <c r="D228" s="21">
        <f>IFERROR(VLOOKUP($A228,CDA!$C$21:$F$573,4,FALSE),0)</f>
        <v>0</v>
      </c>
    </row>
    <row r="229" spans="1:4" x14ac:dyDescent="0.3">
      <c r="A229" s="148" t="s">
        <v>1436</v>
      </c>
      <c r="B229" s="7" t="s">
        <v>1179</v>
      </c>
      <c r="C229" s="21">
        <v>0</v>
      </c>
      <c r="D229" s="21">
        <f>IFERROR(VLOOKUP($A229,CDA!$C$21:$F$573,4,FALSE),0)</f>
        <v>0</v>
      </c>
    </row>
    <row r="230" spans="1:4" x14ac:dyDescent="0.3">
      <c r="A230" s="148" t="s">
        <v>737</v>
      </c>
      <c r="B230" s="6" t="s">
        <v>1180</v>
      </c>
      <c r="C230" s="21">
        <v>8016149.0899999999</v>
      </c>
      <c r="D230" s="21">
        <f>IFERROR(VLOOKUP($A230,CDA!$C$21:$F$573,4,FALSE),0)</f>
        <v>0</v>
      </c>
    </row>
    <row r="231" spans="1:4" x14ac:dyDescent="0.3">
      <c r="A231" s="148" t="s">
        <v>1437</v>
      </c>
      <c r="B231" s="6" t="s">
        <v>1181</v>
      </c>
      <c r="C231" s="21">
        <v>199207.25</v>
      </c>
      <c r="D231" s="21">
        <f>IFERROR(VLOOKUP($A231,CDA!$C$21:$F$573,4,FALSE),0)</f>
        <v>0</v>
      </c>
    </row>
    <row r="232" spans="1:4" x14ac:dyDescent="0.3">
      <c r="A232" s="143" t="s">
        <v>738</v>
      </c>
      <c r="B232" s="13" t="s">
        <v>129</v>
      </c>
      <c r="C232" s="21">
        <v>325575.5</v>
      </c>
      <c r="D232" s="21">
        <f>IFERROR(VLOOKUP($A232,CDA!$C$21:$F$573,4,FALSE),0)</f>
        <v>0</v>
      </c>
    </row>
    <row r="233" spans="1:4" x14ac:dyDescent="0.3">
      <c r="A233" s="148" t="s">
        <v>739</v>
      </c>
      <c r="B233" s="6" t="s">
        <v>130</v>
      </c>
      <c r="C233" s="21">
        <v>256362</v>
      </c>
      <c r="D233" s="21">
        <f>IFERROR(VLOOKUP($A233,CDA!$C$21:$F$573,4,FALSE),0)</f>
        <v>0</v>
      </c>
    </row>
    <row r="234" spans="1:4" x14ac:dyDescent="0.3">
      <c r="A234" s="148" t="s">
        <v>740</v>
      </c>
      <c r="B234" s="6" t="s">
        <v>131</v>
      </c>
      <c r="C234" s="21">
        <v>0</v>
      </c>
      <c r="D234" s="21">
        <f>IFERROR(VLOOKUP($A234,CDA!$C$21:$F$573,4,FALSE),0)</f>
        <v>0</v>
      </c>
    </row>
    <row r="235" spans="1:4" x14ac:dyDescent="0.3">
      <c r="A235" s="148" t="s">
        <v>741</v>
      </c>
      <c r="B235" s="6" t="s">
        <v>132</v>
      </c>
      <c r="C235" s="21">
        <v>0</v>
      </c>
      <c r="D235" s="21">
        <f>IFERROR(VLOOKUP($A235,CDA!$C$21:$F$573,4,FALSE),0)</f>
        <v>0</v>
      </c>
    </row>
    <row r="236" spans="1:4" x14ac:dyDescent="0.3">
      <c r="A236" s="148" t="s">
        <v>742</v>
      </c>
      <c r="B236" s="6" t="s">
        <v>133</v>
      </c>
      <c r="C236" s="21">
        <v>0</v>
      </c>
      <c r="D236" s="21">
        <f>IFERROR(VLOOKUP($A236,CDA!$C$21:$F$573,4,FALSE),0)</f>
        <v>0</v>
      </c>
    </row>
    <row r="237" spans="1:4" x14ac:dyDescent="0.3">
      <c r="A237" s="148" t="s">
        <v>743</v>
      </c>
      <c r="B237" s="6" t="s">
        <v>134</v>
      </c>
      <c r="C237" s="21">
        <v>69213.5</v>
      </c>
      <c r="D237" s="21">
        <f>IFERROR(VLOOKUP($A237,CDA!$C$21:$F$573,4,FALSE),0)</f>
        <v>0</v>
      </c>
    </row>
    <row r="238" spans="1:4" x14ac:dyDescent="0.3">
      <c r="A238" s="143" t="s">
        <v>744</v>
      </c>
      <c r="B238" s="13" t="s">
        <v>135</v>
      </c>
      <c r="C238" s="21">
        <v>3419855.16</v>
      </c>
      <c r="D238" s="21">
        <f>IFERROR(VLOOKUP($A238,CDA!$C$21:$F$573,4,FALSE),0)</f>
        <v>0</v>
      </c>
    </row>
    <row r="239" spans="1:4" x14ac:dyDescent="0.3">
      <c r="A239" s="148" t="s">
        <v>745</v>
      </c>
      <c r="B239" s="6" t="s">
        <v>136</v>
      </c>
      <c r="C239" s="21">
        <v>46399.58</v>
      </c>
      <c r="D239" s="21">
        <f>IFERROR(VLOOKUP($A239,CDA!$C$21:$F$573,4,FALSE),0)</f>
        <v>0</v>
      </c>
    </row>
    <row r="240" spans="1:4" x14ac:dyDescent="0.3">
      <c r="A240" s="148" t="s">
        <v>746</v>
      </c>
      <c r="B240" s="6" t="s">
        <v>137</v>
      </c>
      <c r="C240" s="21">
        <v>0</v>
      </c>
      <c r="D240" s="21">
        <f>IFERROR(VLOOKUP($A240,CDA!$C$21:$F$573,4,FALSE),0)</f>
        <v>0</v>
      </c>
    </row>
    <row r="241" spans="1:4" x14ac:dyDescent="0.3">
      <c r="A241" s="148" t="s">
        <v>747</v>
      </c>
      <c r="B241" s="6" t="s">
        <v>138</v>
      </c>
      <c r="C241" s="21">
        <v>0</v>
      </c>
      <c r="D241" s="21">
        <f>IFERROR(VLOOKUP($A241,CDA!$C$21:$F$573,4,FALSE),0)</f>
        <v>0</v>
      </c>
    </row>
    <row r="242" spans="1:4" x14ac:dyDescent="0.3">
      <c r="A242" s="148" t="s">
        <v>748</v>
      </c>
      <c r="B242" s="6" t="s">
        <v>139</v>
      </c>
      <c r="C242" s="21">
        <v>3373455.58</v>
      </c>
      <c r="D242" s="21">
        <f>IFERROR(VLOOKUP($A242,CDA!$C$21:$F$573,4,FALSE),0)</f>
        <v>0</v>
      </c>
    </row>
    <row r="243" spans="1:4" x14ac:dyDescent="0.3">
      <c r="A243" s="143" t="s">
        <v>749</v>
      </c>
      <c r="B243" s="13" t="s">
        <v>140</v>
      </c>
      <c r="C243" s="21">
        <v>1147463.8600000001</v>
      </c>
      <c r="D243" s="21">
        <f>IFERROR(VLOOKUP($A243,CDA!$C$21:$F$573,4,FALSE),0)</f>
        <v>0</v>
      </c>
    </row>
    <row r="244" spans="1:4" x14ac:dyDescent="0.3">
      <c r="A244" s="148" t="s">
        <v>750</v>
      </c>
      <c r="B244" s="6" t="s">
        <v>141</v>
      </c>
      <c r="C244" s="21">
        <v>0</v>
      </c>
      <c r="D244" s="21">
        <f>IFERROR(VLOOKUP($A244,CDA!$C$21:$F$573,4,FALSE),0)</f>
        <v>0</v>
      </c>
    </row>
    <row r="245" spans="1:4" x14ac:dyDescent="0.3">
      <c r="A245" s="148" t="s">
        <v>751</v>
      </c>
      <c r="B245" s="6" t="s">
        <v>142</v>
      </c>
      <c r="C245" s="21">
        <v>0</v>
      </c>
      <c r="D245" s="21">
        <f>IFERROR(VLOOKUP($A245,CDA!$C$21:$F$573,4,FALSE),0)</f>
        <v>0</v>
      </c>
    </row>
    <row r="246" spans="1:4" x14ac:dyDescent="0.3">
      <c r="A246" s="148" t="s">
        <v>752</v>
      </c>
      <c r="B246" s="6" t="s">
        <v>143</v>
      </c>
      <c r="C246" s="21">
        <v>0</v>
      </c>
      <c r="D246" s="21">
        <f>IFERROR(VLOOKUP($A246,CDA!$C$21:$F$573,4,FALSE),0)</f>
        <v>0</v>
      </c>
    </row>
    <row r="247" spans="1:4" x14ac:dyDescent="0.3">
      <c r="A247" s="148" t="s">
        <v>753</v>
      </c>
      <c r="B247" s="6" t="s">
        <v>144</v>
      </c>
      <c r="C247" s="21">
        <v>1147463.8600000001</v>
      </c>
      <c r="D247" s="21">
        <f>IFERROR(VLOOKUP($A247,CDA!$C$21:$F$573,4,FALSE),0)</f>
        <v>0</v>
      </c>
    </row>
    <row r="248" spans="1:4" x14ac:dyDescent="0.3">
      <c r="A248" s="143" t="s">
        <v>754</v>
      </c>
      <c r="B248" s="13" t="s">
        <v>145</v>
      </c>
      <c r="C248" s="21">
        <v>92993022.5</v>
      </c>
      <c r="D248" s="21">
        <f>IFERROR(VLOOKUP($A248,CDA!$C$21:$F$573,4,FALSE),0)</f>
        <v>0</v>
      </c>
    </row>
    <row r="249" spans="1:4" x14ac:dyDescent="0.3">
      <c r="A249" s="148" t="s">
        <v>755</v>
      </c>
      <c r="B249" s="6" t="s">
        <v>146</v>
      </c>
      <c r="C249" s="21">
        <v>27440648</v>
      </c>
      <c r="D249" s="21">
        <f>IFERROR(VLOOKUP($A249,CDA!$C$21:$F$573,4,FALSE),0)</f>
        <v>0</v>
      </c>
    </row>
    <row r="250" spans="1:4" x14ac:dyDescent="0.3">
      <c r="A250" s="148" t="s">
        <v>756</v>
      </c>
      <c r="B250" s="6" t="s">
        <v>147</v>
      </c>
      <c r="C250" s="21">
        <v>0</v>
      </c>
      <c r="D250" s="21">
        <f>IFERROR(VLOOKUP($A250,CDA!$C$21:$F$573,4,FALSE),0)</f>
        <v>0</v>
      </c>
    </row>
    <row r="251" spans="1:4" x14ac:dyDescent="0.3">
      <c r="A251" s="148" t="s">
        <v>757</v>
      </c>
      <c r="B251" s="6" t="s">
        <v>148</v>
      </c>
      <c r="C251" s="21">
        <v>16317847</v>
      </c>
      <c r="D251" s="21">
        <f>IFERROR(VLOOKUP($A251,CDA!$C$21:$F$573,4,FALSE),0)</f>
        <v>0</v>
      </c>
    </row>
    <row r="252" spans="1:4" x14ac:dyDescent="0.3">
      <c r="A252" s="143" t="s">
        <v>758</v>
      </c>
      <c r="B252" s="19" t="s">
        <v>149</v>
      </c>
      <c r="C252" s="21">
        <v>31582039.920000002</v>
      </c>
      <c r="D252" s="21">
        <f>IFERROR(VLOOKUP($A252,CDA!$C$21:$F$573,4,FALSE),0)</f>
        <v>0</v>
      </c>
    </row>
    <row r="253" spans="1:4" x14ac:dyDescent="0.3">
      <c r="A253" s="148" t="s">
        <v>759</v>
      </c>
      <c r="B253" s="7" t="s">
        <v>150</v>
      </c>
      <c r="C253" s="21">
        <v>0</v>
      </c>
      <c r="D253" s="21">
        <f>IFERROR(VLOOKUP($A253,CDA!$C$21:$F$573,4,FALSE),0)</f>
        <v>0</v>
      </c>
    </row>
    <row r="254" spans="1:4" x14ac:dyDescent="0.3">
      <c r="A254" s="148" t="s">
        <v>760</v>
      </c>
      <c r="B254" s="7" t="s">
        <v>151</v>
      </c>
      <c r="C254" s="21">
        <v>0</v>
      </c>
      <c r="D254" s="21">
        <f>IFERROR(VLOOKUP($A254,CDA!$C$21:$F$573,4,FALSE),0)</f>
        <v>0</v>
      </c>
    </row>
    <row r="255" spans="1:4" x14ac:dyDescent="0.3">
      <c r="A255" s="148" t="s">
        <v>761</v>
      </c>
      <c r="B255" s="7" t="s">
        <v>152</v>
      </c>
      <c r="C255" s="21">
        <v>31582039.920000002</v>
      </c>
      <c r="D255" s="21">
        <f>IFERROR(VLOOKUP($A255,CDA!$C$21:$F$573,4,FALSE),0)</f>
        <v>0</v>
      </c>
    </row>
    <row r="256" spans="1:4" x14ac:dyDescent="0.3">
      <c r="A256" s="148" t="s">
        <v>762</v>
      </c>
      <c r="B256" s="7" t="s">
        <v>153</v>
      </c>
      <c r="C256" s="21">
        <v>0</v>
      </c>
      <c r="D256" s="21">
        <f>IFERROR(VLOOKUP($A256,CDA!$C$21:$F$573,4,FALSE),0)</f>
        <v>0</v>
      </c>
    </row>
    <row r="257" spans="1:4" x14ac:dyDescent="0.3">
      <c r="A257" s="148" t="s">
        <v>763</v>
      </c>
      <c r="B257" s="6" t="s">
        <v>154</v>
      </c>
      <c r="C257" s="21">
        <v>17652487.579999998</v>
      </c>
      <c r="D257" s="21">
        <f>IFERROR(VLOOKUP($A257,CDA!$C$21:$F$573,4,FALSE),0)</f>
        <v>0</v>
      </c>
    </row>
    <row r="258" spans="1:4" x14ac:dyDescent="0.3">
      <c r="A258" s="143" t="s">
        <v>764</v>
      </c>
      <c r="B258" s="13" t="s">
        <v>155</v>
      </c>
      <c r="C258" s="21">
        <v>1180486.54</v>
      </c>
      <c r="D258" s="21">
        <f>IFERROR(VLOOKUP($A258,CDA!$C$21:$F$573,4,FALSE),0)</f>
        <v>0</v>
      </c>
    </row>
    <row r="259" spans="1:4" x14ac:dyDescent="0.3">
      <c r="A259" s="148" t="s">
        <v>765</v>
      </c>
      <c r="B259" s="6" t="s">
        <v>156</v>
      </c>
      <c r="C259" s="21">
        <v>0</v>
      </c>
      <c r="D259" s="21">
        <f>IFERROR(VLOOKUP($A259,CDA!$C$21:$F$573,4,FALSE),0)</f>
        <v>0</v>
      </c>
    </row>
    <row r="260" spans="1:4" x14ac:dyDescent="0.3">
      <c r="A260" s="148" t="s">
        <v>766</v>
      </c>
      <c r="B260" s="6" t="s">
        <v>157</v>
      </c>
      <c r="C260" s="21">
        <v>0</v>
      </c>
      <c r="D260" s="21">
        <f>IFERROR(VLOOKUP($A260,CDA!$C$21:$F$573,4,FALSE),0)</f>
        <v>0</v>
      </c>
    </row>
    <row r="261" spans="1:4" x14ac:dyDescent="0.3">
      <c r="A261" s="148" t="s">
        <v>767</v>
      </c>
      <c r="B261" s="6" t="s">
        <v>158</v>
      </c>
      <c r="C261" s="21">
        <v>0</v>
      </c>
      <c r="D261" s="21">
        <f>IFERROR(VLOOKUP($A261,CDA!$C$21:$F$573,4,FALSE),0)</f>
        <v>0</v>
      </c>
    </row>
    <row r="262" spans="1:4" x14ac:dyDescent="0.3">
      <c r="A262" s="148" t="s">
        <v>768</v>
      </c>
      <c r="B262" s="6" t="s">
        <v>159</v>
      </c>
      <c r="C262" s="21">
        <v>1180486.54</v>
      </c>
      <c r="D262" s="21">
        <f>IFERROR(VLOOKUP($A262,CDA!$C$21:$F$573,4,FALSE),0)</f>
        <v>0</v>
      </c>
    </row>
    <row r="263" spans="1:4" x14ac:dyDescent="0.3">
      <c r="A263" s="148" t="s">
        <v>769</v>
      </c>
      <c r="B263" s="6" t="s">
        <v>160</v>
      </c>
      <c r="C263" s="21">
        <v>0</v>
      </c>
      <c r="D263" s="21">
        <f>IFERROR(VLOOKUP($A263,CDA!$C$21:$F$573,4,FALSE),0)</f>
        <v>0</v>
      </c>
    </row>
    <row r="264" spans="1:4" x14ac:dyDescent="0.3">
      <c r="A264" s="143" t="s">
        <v>770</v>
      </c>
      <c r="B264" s="13" t="s">
        <v>161</v>
      </c>
      <c r="C264" s="21">
        <v>9832398.3399999999</v>
      </c>
      <c r="D264" s="21">
        <f>IFERROR(VLOOKUP($A264,CDA!$C$21:$F$573,4,FALSE),0)</f>
        <v>0</v>
      </c>
    </row>
    <row r="265" spans="1:4" x14ac:dyDescent="0.3">
      <c r="A265" s="148" t="s">
        <v>771</v>
      </c>
      <c r="B265" s="6" t="s">
        <v>162</v>
      </c>
      <c r="C265" s="21">
        <v>6909486</v>
      </c>
      <c r="D265" s="21">
        <f>IFERROR(VLOOKUP($A265,CDA!$C$21:$F$573,4,FALSE),0)</f>
        <v>0</v>
      </c>
    </row>
    <row r="266" spans="1:4" x14ac:dyDescent="0.3">
      <c r="A266" s="148" t="s">
        <v>772</v>
      </c>
      <c r="B266" s="6" t="s">
        <v>163</v>
      </c>
      <c r="C266" s="21">
        <v>0</v>
      </c>
      <c r="D266" s="21">
        <f>IFERROR(VLOOKUP($A266,CDA!$C$21:$F$573,4,FALSE),0)</f>
        <v>0</v>
      </c>
    </row>
    <row r="267" spans="1:4" x14ac:dyDescent="0.3">
      <c r="A267" s="148" t="s">
        <v>773</v>
      </c>
      <c r="B267" s="6" t="s">
        <v>164</v>
      </c>
      <c r="C267" s="21">
        <v>2907394</v>
      </c>
      <c r="D267" s="21">
        <f>IFERROR(VLOOKUP($A267,CDA!$C$21:$F$573,4,FALSE),0)</f>
        <v>0</v>
      </c>
    </row>
    <row r="268" spans="1:4" x14ac:dyDescent="0.3">
      <c r="A268" s="148" t="s">
        <v>774</v>
      </c>
      <c r="B268" s="6" t="s">
        <v>165</v>
      </c>
      <c r="C268" s="21">
        <v>15518.34</v>
      </c>
      <c r="D268" s="21">
        <f>IFERROR(VLOOKUP($A268,CDA!$C$21:$F$573,4,FALSE),0)</f>
        <v>0</v>
      </c>
    </row>
    <row r="269" spans="1:4" x14ac:dyDescent="0.3">
      <c r="A269" s="148" t="s">
        <v>775</v>
      </c>
      <c r="B269" s="6" t="s">
        <v>166</v>
      </c>
      <c r="C269" s="21">
        <v>0</v>
      </c>
      <c r="D269" s="21">
        <f>IFERROR(VLOOKUP($A269,CDA!$C$21:$F$573,4,FALSE),0)</f>
        <v>0</v>
      </c>
    </row>
    <row r="270" spans="1:4" x14ac:dyDescent="0.3">
      <c r="A270" s="148" t="s">
        <v>776</v>
      </c>
      <c r="B270" s="6" t="s">
        <v>167</v>
      </c>
      <c r="C270" s="21">
        <v>0</v>
      </c>
      <c r="D270" s="21">
        <f>IFERROR(VLOOKUP($A270,CDA!$C$21:$F$573,4,FALSE),0)</f>
        <v>0</v>
      </c>
    </row>
    <row r="271" spans="1:4" x14ac:dyDescent="0.3">
      <c r="A271" s="143" t="s">
        <v>777</v>
      </c>
      <c r="B271" s="13" t="s">
        <v>168</v>
      </c>
      <c r="C271" s="21">
        <v>612639</v>
      </c>
      <c r="D271" s="21">
        <f>IFERROR(VLOOKUP($A271,CDA!$C$21:$F$573,4,FALSE),0)</f>
        <v>0</v>
      </c>
    </row>
    <row r="272" spans="1:4" x14ac:dyDescent="0.3">
      <c r="A272" s="148" t="s">
        <v>778</v>
      </c>
      <c r="B272" s="6" t="s">
        <v>169</v>
      </c>
      <c r="C272" s="21">
        <v>479852</v>
      </c>
      <c r="D272" s="21">
        <f>IFERROR(VLOOKUP($A272,CDA!$C$21:$F$573,4,FALSE),0)</f>
        <v>0</v>
      </c>
    </row>
    <row r="273" spans="1:4" x14ac:dyDescent="0.3">
      <c r="A273" s="148" t="s">
        <v>779</v>
      </c>
      <c r="B273" s="6" t="s">
        <v>170</v>
      </c>
      <c r="C273" s="21">
        <v>0</v>
      </c>
      <c r="D273" s="21">
        <f>IFERROR(VLOOKUP($A273,CDA!$C$21:$F$573,4,FALSE),0)</f>
        <v>0</v>
      </c>
    </row>
    <row r="274" spans="1:4" x14ac:dyDescent="0.3">
      <c r="A274" s="148" t="s">
        <v>780</v>
      </c>
      <c r="B274" s="6" t="s">
        <v>171</v>
      </c>
      <c r="C274" s="21">
        <v>132787</v>
      </c>
      <c r="D274" s="21">
        <f>IFERROR(VLOOKUP($A274,CDA!$C$21:$F$573,4,FALSE),0)</f>
        <v>0</v>
      </c>
    </row>
    <row r="275" spans="1:4" x14ac:dyDescent="0.3">
      <c r="A275" s="148" t="s">
        <v>781</v>
      </c>
      <c r="B275" s="6" t="s">
        <v>172</v>
      </c>
      <c r="C275" s="21">
        <v>0</v>
      </c>
      <c r="D275" s="21">
        <f>IFERROR(VLOOKUP($A275,CDA!$C$21:$F$573,4,FALSE),0)</f>
        <v>0</v>
      </c>
    </row>
    <row r="276" spans="1:4" x14ac:dyDescent="0.3">
      <c r="A276" s="148" t="s">
        <v>782</v>
      </c>
      <c r="B276" s="6" t="s">
        <v>173</v>
      </c>
      <c r="C276" s="21">
        <v>0</v>
      </c>
      <c r="D276" s="21">
        <f>IFERROR(VLOOKUP($A276,CDA!$C$21:$F$573,4,FALSE),0)</f>
        <v>0</v>
      </c>
    </row>
    <row r="277" spans="1:4" x14ac:dyDescent="0.3">
      <c r="A277" s="143" t="s">
        <v>783</v>
      </c>
      <c r="B277" s="13" t="s">
        <v>174</v>
      </c>
      <c r="C277" s="21">
        <v>3444779.21</v>
      </c>
      <c r="D277" s="21">
        <f>IFERROR(VLOOKUP($A277,CDA!$C$21:$F$573,4,FALSE),0)</f>
        <v>0</v>
      </c>
    </row>
    <row r="278" spans="1:4" x14ac:dyDescent="0.3">
      <c r="A278" s="148" t="s">
        <v>784</v>
      </c>
      <c r="B278" s="6" t="s">
        <v>175</v>
      </c>
      <c r="C278" s="21">
        <v>145970</v>
      </c>
      <c r="D278" s="21">
        <f>IFERROR(VLOOKUP($A278,CDA!$C$21:$F$573,4,FALSE),0)</f>
        <v>0</v>
      </c>
    </row>
    <row r="279" spans="1:4" x14ac:dyDescent="0.3">
      <c r="A279" s="148" t="s">
        <v>785</v>
      </c>
      <c r="B279" s="6" t="s">
        <v>176</v>
      </c>
      <c r="C279" s="21">
        <v>0</v>
      </c>
      <c r="D279" s="21">
        <f>IFERROR(VLOOKUP($A279,CDA!$C$21:$F$573,4,FALSE),0)</f>
        <v>0</v>
      </c>
    </row>
    <row r="280" spans="1:4" x14ac:dyDescent="0.3">
      <c r="A280" s="148" t="s">
        <v>786</v>
      </c>
      <c r="B280" s="6" t="s">
        <v>177</v>
      </c>
      <c r="C280" s="21">
        <v>253594</v>
      </c>
      <c r="D280" s="21">
        <f>IFERROR(VLOOKUP($A280,CDA!$C$21:$F$573,4,FALSE),0)</f>
        <v>0</v>
      </c>
    </row>
    <row r="281" spans="1:4" x14ac:dyDescent="0.3">
      <c r="A281" s="148" t="s">
        <v>787</v>
      </c>
      <c r="B281" s="6" t="s">
        <v>178</v>
      </c>
      <c r="C281" s="21">
        <v>3045215.21</v>
      </c>
      <c r="D281" s="21">
        <f>IFERROR(VLOOKUP($A281,CDA!$C$21:$F$573,4,FALSE),0)</f>
        <v>0</v>
      </c>
    </row>
    <row r="282" spans="1:4" x14ac:dyDescent="0.3">
      <c r="A282" s="143" t="s">
        <v>788</v>
      </c>
      <c r="B282" s="13" t="s">
        <v>179</v>
      </c>
      <c r="C282" s="21">
        <v>39372024.330000006</v>
      </c>
      <c r="D282" s="21">
        <f>IFERROR(VLOOKUP($A282,CDA!$C$21:$F$573,4,FALSE),0)</f>
        <v>0</v>
      </c>
    </row>
    <row r="283" spans="1:4" x14ac:dyDescent="0.3">
      <c r="A283" s="143" t="s">
        <v>789</v>
      </c>
      <c r="B283" s="19" t="s">
        <v>180</v>
      </c>
      <c r="C283" s="21">
        <v>159356.70000000001</v>
      </c>
      <c r="D283" s="21">
        <f>SUM(D284:D285)</f>
        <v>0</v>
      </c>
    </row>
    <row r="284" spans="1:4" x14ac:dyDescent="0.3">
      <c r="A284" s="148" t="s">
        <v>1438</v>
      </c>
      <c r="B284" s="7" t="s">
        <v>1291</v>
      </c>
      <c r="C284" s="21">
        <v>56.7</v>
      </c>
      <c r="D284" s="21">
        <f>IFERROR(VLOOKUP($A284,CDA!$C$21:$F$573,4,FALSE),0)</f>
        <v>0</v>
      </c>
    </row>
    <row r="285" spans="1:4" x14ac:dyDescent="0.3">
      <c r="A285" s="148" t="s">
        <v>1355</v>
      </c>
      <c r="B285" s="7" t="s">
        <v>1292</v>
      </c>
      <c r="C285" s="21">
        <v>159300</v>
      </c>
      <c r="D285" s="21">
        <f>IFERROR(VLOOKUP($A285,CDA!$C$21:$F$573,4,FALSE),0)</f>
        <v>0</v>
      </c>
    </row>
    <row r="286" spans="1:4" x14ac:dyDescent="0.3">
      <c r="A286" s="143" t="s">
        <v>790</v>
      </c>
      <c r="B286" s="19" t="s">
        <v>181</v>
      </c>
      <c r="C286" s="21">
        <v>16999787.490000002</v>
      </c>
      <c r="D286" s="21">
        <f>IFERROR(VLOOKUP($A286,CDA!$C$21:$F$573,4,FALSE),0)</f>
        <v>0</v>
      </c>
    </row>
    <row r="287" spans="1:4" x14ac:dyDescent="0.3">
      <c r="A287" s="148" t="s">
        <v>1356</v>
      </c>
      <c r="B287" s="7" t="s">
        <v>1293</v>
      </c>
      <c r="C287" s="21">
        <v>15736219.640000001</v>
      </c>
      <c r="D287" s="21">
        <f>IFERROR(VLOOKUP($A287,CDA!$C$21:$F$573,4,FALSE),0)</f>
        <v>0</v>
      </c>
    </row>
    <row r="288" spans="1:4" x14ac:dyDescent="0.3">
      <c r="A288" s="148" t="s">
        <v>1357</v>
      </c>
      <c r="B288" s="7" t="s">
        <v>1294</v>
      </c>
      <c r="C288" s="21">
        <v>0</v>
      </c>
      <c r="D288" s="21">
        <f>IFERROR(VLOOKUP($A288,CDA!$C$21:$F$573,4,FALSE),0)</f>
        <v>0</v>
      </c>
    </row>
    <row r="289" spans="1:4" x14ac:dyDescent="0.3">
      <c r="A289" s="148" t="s">
        <v>1358</v>
      </c>
      <c r="B289" s="7" t="s">
        <v>1295</v>
      </c>
      <c r="C289" s="21">
        <v>0</v>
      </c>
      <c r="D289" s="21">
        <f>IFERROR(VLOOKUP($A289,CDA!$C$21:$F$573,4,FALSE),0)</f>
        <v>0</v>
      </c>
    </row>
    <row r="290" spans="1:4" x14ac:dyDescent="0.3">
      <c r="A290" s="148" t="s">
        <v>1359</v>
      </c>
      <c r="B290" s="7" t="s">
        <v>1296</v>
      </c>
      <c r="C290" s="21">
        <v>697022</v>
      </c>
      <c r="D290" s="21">
        <f>IFERROR(VLOOKUP($A290,CDA!$C$21:$F$573,4,FALSE),0)</f>
        <v>0</v>
      </c>
    </row>
    <row r="291" spans="1:4" x14ac:dyDescent="0.3">
      <c r="A291" s="148" t="s">
        <v>1360</v>
      </c>
      <c r="B291" s="7" t="s">
        <v>1297</v>
      </c>
      <c r="C291" s="21">
        <v>566545.85</v>
      </c>
      <c r="D291" s="21">
        <f>IFERROR(VLOOKUP($A291,CDA!$C$21:$F$573,4,FALSE),0)</f>
        <v>0</v>
      </c>
    </row>
    <row r="292" spans="1:4" x14ac:dyDescent="0.3">
      <c r="A292" s="148" t="s">
        <v>791</v>
      </c>
      <c r="B292" s="6" t="s">
        <v>1182</v>
      </c>
      <c r="C292" s="21">
        <v>30964</v>
      </c>
      <c r="D292" s="21">
        <f>IFERROR(VLOOKUP($A292,CDA!$C$21:$F$573,4,FALSE),0)</f>
        <v>0</v>
      </c>
    </row>
    <row r="293" spans="1:4" x14ac:dyDescent="0.3">
      <c r="A293" s="148" t="s">
        <v>796</v>
      </c>
      <c r="B293" s="6" t="s">
        <v>1183</v>
      </c>
      <c r="C293" s="21">
        <v>0</v>
      </c>
      <c r="D293" s="21">
        <f>IFERROR(VLOOKUP($A293,CDA!$C$21:$F$573,4,FALSE),0)</f>
        <v>0</v>
      </c>
    </row>
    <row r="294" spans="1:4" x14ac:dyDescent="0.3">
      <c r="A294" s="143" t="s">
        <v>797</v>
      </c>
      <c r="B294" s="19" t="s">
        <v>1184</v>
      </c>
      <c r="C294" s="21">
        <v>22164098.23</v>
      </c>
      <c r="D294" s="21">
        <f>IFERROR(VLOOKUP($A294,CDA!$C$21:$F$573,4,FALSE),0)</f>
        <v>0</v>
      </c>
    </row>
    <row r="295" spans="1:4" x14ac:dyDescent="0.3">
      <c r="A295" s="148" t="s">
        <v>1361</v>
      </c>
      <c r="B295" s="7" t="s">
        <v>1298</v>
      </c>
      <c r="C295" s="21">
        <v>10952828.310000001</v>
      </c>
      <c r="D295" s="21">
        <f>IFERROR(VLOOKUP($A295,CDA!$C$21:$F$573,4,FALSE),0)</f>
        <v>0</v>
      </c>
    </row>
    <row r="296" spans="1:4" x14ac:dyDescent="0.3">
      <c r="A296" s="148" t="s">
        <v>1362</v>
      </c>
      <c r="B296" s="7" t="s">
        <v>1299</v>
      </c>
      <c r="C296" s="21">
        <v>6302082.2999999998</v>
      </c>
      <c r="D296" s="21">
        <f>IFERROR(VLOOKUP($A296,CDA!$C$21:$F$573,4,FALSE),0)</f>
        <v>0</v>
      </c>
    </row>
    <row r="297" spans="1:4" x14ac:dyDescent="0.3">
      <c r="A297" s="148" t="s">
        <v>1363</v>
      </c>
      <c r="B297" s="7" t="s">
        <v>1300</v>
      </c>
      <c r="C297" s="21">
        <v>2635035.62</v>
      </c>
      <c r="D297" s="21">
        <f>IFERROR(VLOOKUP($A297,CDA!$C$21:$F$573,4,FALSE),0)</f>
        <v>0</v>
      </c>
    </row>
    <row r="298" spans="1:4" x14ac:dyDescent="0.3">
      <c r="A298" s="148" t="s">
        <v>1364</v>
      </c>
      <c r="B298" s="7" t="s">
        <v>1301</v>
      </c>
      <c r="C298" s="21">
        <v>0</v>
      </c>
      <c r="D298" s="21">
        <f>IFERROR(VLOOKUP($A298,CDA!$C$21:$F$573,4,FALSE),0)</f>
        <v>0</v>
      </c>
    </row>
    <row r="299" spans="1:4" x14ac:dyDescent="0.3">
      <c r="A299" s="148" t="s">
        <v>1365</v>
      </c>
      <c r="B299" s="7" t="s">
        <v>1302</v>
      </c>
      <c r="C299" s="21">
        <v>2274152</v>
      </c>
      <c r="D299" s="21">
        <f>IFERROR(VLOOKUP($A299,CDA!$C$21:$F$573,4,FALSE),0)</f>
        <v>0</v>
      </c>
    </row>
    <row r="300" spans="1:4" x14ac:dyDescent="0.3">
      <c r="A300" s="148" t="s">
        <v>803</v>
      </c>
      <c r="B300" s="6" t="s">
        <v>1185</v>
      </c>
      <c r="C300" s="21">
        <v>17817.91</v>
      </c>
      <c r="D300" s="21">
        <f>IFERROR(VLOOKUP($A300,CDA!$C$21:$F$573,4,FALSE),0)</f>
        <v>0</v>
      </c>
    </row>
    <row r="301" spans="1:4" x14ac:dyDescent="0.3">
      <c r="A301" s="143" t="s">
        <v>804</v>
      </c>
      <c r="B301" s="13" t="s">
        <v>182</v>
      </c>
      <c r="C301" s="21">
        <v>4453816.42</v>
      </c>
      <c r="D301" s="21">
        <f>IFERROR(VLOOKUP($A301,CDA!$C$21:$F$573,4,FALSE),0)</f>
        <v>0</v>
      </c>
    </row>
    <row r="302" spans="1:4" x14ac:dyDescent="0.3">
      <c r="A302" s="148" t="s">
        <v>805</v>
      </c>
      <c r="B302" s="6" t="s">
        <v>183</v>
      </c>
      <c r="C302" s="21">
        <v>204603.22</v>
      </c>
      <c r="D302" s="21">
        <f>IFERROR(VLOOKUP($A302,CDA!$C$21:$F$573,4,FALSE),0)</f>
        <v>0</v>
      </c>
    </row>
    <row r="303" spans="1:4" x14ac:dyDescent="0.3">
      <c r="A303" s="148" t="s">
        <v>806</v>
      </c>
      <c r="B303" s="6" t="s">
        <v>184</v>
      </c>
      <c r="C303" s="21">
        <v>3966100.65</v>
      </c>
      <c r="D303" s="21">
        <f>IFERROR(VLOOKUP($A303,CDA!$C$21:$F$573,4,FALSE),0)</f>
        <v>0</v>
      </c>
    </row>
    <row r="304" spans="1:4" x14ac:dyDescent="0.3">
      <c r="A304" s="148" t="s">
        <v>807</v>
      </c>
      <c r="B304" s="6" t="s">
        <v>185</v>
      </c>
      <c r="C304" s="21">
        <v>120202.98</v>
      </c>
      <c r="D304" s="21">
        <f>IFERROR(VLOOKUP($A304,CDA!$C$21:$F$573,4,FALSE),0)</f>
        <v>0</v>
      </c>
    </row>
    <row r="305" spans="1:4" x14ac:dyDescent="0.3">
      <c r="A305" s="148" t="s">
        <v>808</v>
      </c>
      <c r="B305" s="6" t="s">
        <v>186</v>
      </c>
      <c r="C305" s="21">
        <v>162909.57</v>
      </c>
      <c r="D305" s="21">
        <f>IFERROR(VLOOKUP($A305,CDA!$C$21:$F$573,4,FALSE),0)</f>
        <v>0</v>
      </c>
    </row>
    <row r="306" spans="1:4" x14ac:dyDescent="0.3">
      <c r="A306" s="148" t="s">
        <v>809</v>
      </c>
      <c r="B306" s="6" t="s">
        <v>187</v>
      </c>
      <c r="C306" s="21">
        <v>0</v>
      </c>
      <c r="D306" s="21">
        <f>IFERROR(VLOOKUP($A306,CDA!$C$21:$F$573,4,FALSE),0)</f>
        <v>0</v>
      </c>
    </row>
    <row r="307" spans="1:4" x14ac:dyDescent="0.3">
      <c r="A307" s="148" t="s">
        <v>810</v>
      </c>
      <c r="B307" s="6" t="s">
        <v>188</v>
      </c>
      <c r="C307" s="21">
        <v>0</v>
      </c>
      <c r="D307" s="21">
        <f>IFERROR(VLOOKUP($A307,CDA!$C$21:$F$573,4,FALSE),0)</f>
        <v>0</v>
      </c>
    </row>
    <row r="308" spans="1:4" x14ac:dyDescent="0.3">
      <c r="A308" s="148" t="s">
        <v>811</v>
      </c>
      <c r="B308" s="6" t="s">
        <v>189</v>
      </c>
      <c r="C308" s="21">
        <v>0</v>
      </c>
      <c r="D308" s="21">
        <f>IFERROR(VLOOKUP($A308,CDA!$C$21:$F$573,4,FALSE),0)</f>
        <v>0</v>
      </c>
    </row>
    <row r="309" spans="1:4" x14ac:dyDescent="0.3">
      <c r="A309" s="143" t="s">
        <v>812</v>
      </c>
      <c r="B309" s="13" t="s">
        <v>190</v>
      </c>
      <c r="C309" s="21">
        <v>9258052.870000001</v>
      </c>
      <c r="D309" s="21">
        <f>IFERROR(VLOOKUP($A309,CDA!$C$21:$F$573,4,FALSE),0)</f>
        <v>0</v>
      </c>
    </row>
    <row r="310" spans="1:4" x14ac:dyDescent="0.3">
      <c r="A310" s="148" t="s">
        <v>813</v>
      </c>
      <c r="B310" s="6" t="s">
        <v>191</v>
      </c>
      <c r="C310" s="21">
        <v>425496.5</v>
      </c>
      <c r="D310" s="21">
        <f>IFERROR(VLOOKUP($A310,CDA!$C$21:$F$573,4,FALSE),0)</f>
        <v>0</v>
      </c>
    </row>
    <row r="311" spans="1:4" x14ac:dyDescent="0.3">
      <c r="A311" s="148" t="s">
        <v>814</v>
      </c>
      <c r="B311" s="6" t="s">
        <v>192</v>
      </c>
      <c r="C311" s="21">
        <v>15595.14</v>
      </c>
      <c r="D311" s="21">
        <f>IFERROR(VLOOKUP($A311,CDA!$C$21:$F$573,4,FALSE),0)</f>
        <v>0</v>
      </c>
    </row>
    <row r="312" spans="1:4" x14ac:dyDescent="0.3">
      <c r="A312" s="148" t="s">
        <v>815</v>
      </c>
      <c r="B312" s="6" t="s">
        <v>193</v>
      </c>
      <c r="C312" s="21">
        <v>0</v>
      </c>
      <c r="D312" s="21">
        <f>IFERROR(VLOOKUP($A312,CDA!$C$21:$F$573,4,FALSE),0)</f>
        <v>0</v>
      </c>
    </row>
    <row r="313" spans="1:4" x14ac:dyDescent="0.3">
      <c r="A313" s="148" t="s">
        <v>816</v>
      </c>
      <c r="B313" s="6" t="s">
        <v>194</v>
      </c>
      <c r="C313" s="21">
        <v>0</v>
      </c>
      <c r="D313" s="21">
        <f>IFERROR(VLOOKUP($A313,CDA!$C$21:$F$573,4,FALSE),0)</f>
        <v>0</v>
      </c>
    </row>
    <row r="314" spans="1:4" x14ac:dyDescent="0.3">
      <c r="A314" s="148" t="s">
        <v>817</v>
      </c>
      <c r="B314" s="6" t="s">
        <v>195</v>
      </c>
      <c r="C314" s="21">
        <v>8796895.7699999996</v>
      </c>
      <c r="D314" s="21">
        <f>IFERROR(VLOOKUP($A314,CDA!$C$21:$F$573,4,FALSE),0)</f>
        <v>0</v>
      </c>
    </row>
    <row r="315" spans="1:4" x14ac:dyDescent="0.3">
      <c r="A315" s="148" t="s">
        <v>818</v>
      </c>
      <c r="B315" s="6" t="s">
        <v>196</v>
      </c>
      <c r="C315" s="21">
        <v>0</v>
      </c>
      <c r="D315" s="21">
        <f>IFERROR(VLOOKUP($A315,CDA!$C$21:$F$573,4,FALSE),0)</f>
        <v>0</v>
      </c>
    </row>
    <row r="316" spans="1:4" x14ac:dyDescent="0.3">
      <c r="A316" s="148" t="s">
        <v>1439</v>
      </c>
      <c r="B316" s="6" t="s">
        <v>1186</v>
      </c>
      <c r="C316" s="21">
        <v>20065.46</v>
      </c>
      <c r="D316" s="21">
        <f>IFERROR(VLOOKUP($A316,CDA!$C$21:$F$573,4,FALSE),0)</f>
        <v>0</v>
      </c>
    </row>
    <row r="317" spans="1:4" x14ac:dyDescent="0.3">
      <c r="A317" s="143" t="s">
        <v>819</v>
      </c>
      <c r="B317" s="13" t="s">
        <v>197</v>
      </c>
      <c r="C317" s="21">
        <v>2371830.2200000002</v>
      </c>
      <c r="D317" s="21">
        <f>IFERROR(VLOOKUP($A317,CDA!$C$21:$F$573,4,FALSE),0)</f>
        <v>0</v>
      </c>
    </row>
    <row r="318" spans="1:4" x14ac:dyDescent="0.3">
      <c r="A318" s="148" t="s">
        <v>820</v>
      </c>
      <c r="B318" s="6" t="s">
        <v>198</v>
      </c>
      <c r="C318" s="21">
        <v>4255.5200000000004</v>
      </c>
      <c r="D318" s="21">
        <f>IFERROR(VLOOKUP($A318,CDA!$C$21:$F$573,4,FALSE),0)</f>
        <v>0</v>
      </c>
    </row>
    <row r="319" spans="1:4" x14ac:dyDescent="0.3">
      <c r="A319" s="148" t="s">
        <v>821</v>
      </c>
      <c r="B319" s="6" t="s">
        <v>199</v>
      </c>
      <c r="C319" s="21">
        <v>1573.26</v>
      </c>
      <c r="D319" s="21">
        <f>IFERROR(VLOOKUP($A319,CDA!$C$21:$F$573,4,FALSE),0)</f>
        <v>0</v>
      </c>
    </row>
    <row r="320" spans="1:4" x14ac:dyDescent="0.3">
      <c r="A320" s="143" t="s">
        <v>822</v>
      </c>
      <c r="B320" s="19" t="s">
        <v>200</v>
      </c>
      <c r="C320" s="21">
        <v>2298108.5300000003</v>
      </c>
      <c r="D320" s="21">
        <f>IFERROR(VLOOKUP($A320,CDA!$C$21:$F$573,4,FALSE),0)</f>
        <v>0</v>
      </c>
    </row>
    <row r="321" spans="1:4" x14ac:dyDescent="0.3">
      <c r="A321" s="148" t="s">
        <v>823</v>
      </c>
      <c r="B321" s="7" t="s">
        <v>201</v>
      </c>
      <c r="C321" s="21">
        <v>0</v>
      </c>
      <c r="D321" s="21">
        <f>IFERROR(VLOOKUP($A321,CDA!$C$21:$F$573,4,FALSE),0)</f>
        <v>0</v>
      </c>
    </row>
    <row r="322" spans="1:4" x14ac:dyDescent="0.3">
      <c r="A322" s="148" t="s">
        <v>824</v>
      </c>
      <c r="B322" s="7" t="s">
        <v>202</v>
      </c>
      <c r="C322" s="21">
        <v>2182962.9900000002</v>
      </c>
      <c r="D322" s="21">
        <f>IFERROR(VLOOKUP($A322,CDA!$C$21:$F$573,4,FALSE),0)</f>
        <v>0</v>
      </c>
    </row>
    <row r="323" spans="1:4" x14ac:dyDescent="0.3">
      <c r="A323" s="148" t="s">
        <v>825</v>
      </c>
      <c r="B323" s="7" t="s">
        <v>203</v>
      </c>
      <c r="C323" s="21">
        <v>0</v>
      </c>
      <c r="D323" s="21">
        <f>IFERROR(VLOOKUP($A323,CDA!$C$21:$F$573,4,FALSE),0)</f>
        <v>0</v>
      </c>
    </row>
    <row r="324" spans="1:4" x14ac:dyDescent="0.3">
      <c r="A324" s="148" t="s">
        <v>826</v>
      </c>
      <c r="B324" s="7" t="s">
        <v>204</v>
      </c>
      <c r="C324" s="21">
        <v>0</v>
      </c>
      <c r="D324" s="21">
        <f>IFERROR(VLOOKUP($A324,CDA!$C$21:$F$573,4,FALSE),0)</f>
        <v>0</v>
      </c>
    </row>
    <row r="325" spans="1:4" x14ac:dyDescent="0.3">
      <c r="A325" s="148" t="s">
        <v>827</v>
      </c>
      <c r="B325" s="7" t="s">
        <v>205</v>
      </c>
      <c r="C325" s="21">
        <v>83129.36</v>
      </c>
      <c r="D325" s="21">
        <f>IFERROR(VLOOKUP($A325,CDA!$C$21:$F$573,4,FALSE),0)</f>
        <v>0</v>
      </c>
    </row>
    <row r="326" spans="1:4" x14ac:dyDescent="0.3">
      <c r="A326" s="148" t="s">
        <v>828</v>
      </c>
      <c r="B326" s="7" t="s">
        <v>206</v>
      </c>
      <c r="C326" s="21">
        <v>32016.18</v>
      </c>
      <c r="D326" s="21">
        <f>IFERROR(VLOOKUP($A326,CDA!$C$21:$F$573,4,FALSE),0)</f>
        <v>0</v>
      </c>
    </row>
    <row r="327" spans="1:4" x14ac:dyDescent="0.3">
      <c r="A327" s="143" t="s">
        <v>829</v>
      </c>
      <c r="B327" s="19" t="s">
        <v>207</v>
      </c>
      <c r="C327" s="21">
        <v>67892.91</v>
      </c>
      <c r="D327" s="21">
        <f>IFERROR(VLOOKUP($A327,CDA!$C$21:$F$573,4,FALSE),0)</f>
        <v>0</v>
      </c>
    </row>
    <row r="328" spans="1:4" x14ac:dyDescent="0.3">
      <c r="A328" s="148" t="s">
        <v>830</v>
      </c>
      <c r="B328" s="7" t="s">
        <v>208</v>
      </c>
      <c r="C328" s="21">
        <v>2497.17</v>
      </c>
      <c r="D328" s="21">
        <f>IFERROR(VLOOKUP($A328,CDA!$C$21:$F$573,4,FALSE),0)</f>
        <v>0</v>
      </c>
    </row>
    <row r="329" spans="1:4" x14ac:dyDescent="0.3">
      <c r="A329" s="148" t="s">
        <v>831</v>
      </c>
      <c r="B329" s="7" t="s">
        <v>209</v>
      </c>
      <c r="C329" s="21">
        <v>0</v>
      </c>
      <c r="D329" s="21">
        <f>IFERROR(VLOOKUP($A329,CDA!$C$21:$F$573,4,FALSE),0)</f>
        <v>0</v>
      </c>
    </row>
    <row r="330" spans="1:4" x14ac:dyDescent="0.3">
      <c r="A330" s="148" t="s">
        <v>832</v>
      </c>
      <c r="B330" s="7" t="s">
        <v>210</v>
      </c>
      <c r="C330" s="21">
        <v>65395.74</v>
      </c>
      <c r="D330" s="21">
        <f>IFERROR(VLOOKUP($A330,CDA!$C$21:$F$573,4,FALSE),0)</f>
        <v>0</v>
      </c>
    </row>
    <row r="331" spans="1:4" x14ac:dyDescent="0.3">
      <c r="A331" s="143" t="s">
        <v>833</v>
      </c>
      <c r="B331" s="13" t="s">
        <v>211</v>
      </c>
      <c r="C331" s="21">
        <v>6220806.0599999987</v>
      </c>
      <c r="D331" s="21">
        <f>IFERROR(VLOOKUP($A331,CDA!$C$21:$F$573,4,FALSE),0)</f>
        <v>0</v>
      </c>
    </row>
    <row r="332" spans="1:4" x14ac:dyDescent="0.3">
      <c r="A332" s="148" t="s">
        <v>834</v>
      </c>
      <c r="B332" s="6" t="s">
        <v>212</v>
      </c>
      <c r="C332" s="21">
        <v>1927476.02</v>
      </c>
      <c r="D332" s="21">
        <f>IFERROR(VLOOKUP($A332,CDA!$C$21:$F$573,4,FALSE),0)</f>
        <v>0</v>
      </c>
    </row>
    <row r="333" spans="1:4" x14ac:dyDescent="0.3">
      <c r="A333" s="148" t="s">
        <v>835</v>
      </c>
      <c r="B333" s="6" t="s">
        <v>213</v>
      </c>
      <c r="C333" s="21">
        <v>4692.18</v>
      </c>
      <c r="D333" s="21">
        <f>IFERROR(VLOOKUP($A333,CDA!$C$21:$F$573,4,FALSE),0)</f>
        <v>0</v>
      </c>
    </row>
    <row r="334" spans="1:4" x14ac:dyDescent="0.3">
      <c r="A334" s="148" t="s">
        <v>836</v>
      </c>
      <c r="B334" s="6" t="s">
        <v>214</v>
      </c>
      <c r="C334" s="21">
        <v>55483.42</v>
      </c>
      <c r="D334" s="21">
        <f>IFERROR(VLOOKUP($A334,CDA!$C$21:$F$573,4,FALSE),0)</f>
        <v>0</v>
      </c>
    </row>
    <row r="335" spans="1:4" x14ac:dyDescent="0.3">
      <c r="A335" s="143" t="s">
        <v>837</v>
      </c>
      <c r="B335" s="19" t="s">
        <v>215</v>
      </c>
      <c r="C335" s="21">
        <v>3981953.44</v>
      </c>
      <c r="D335" s="21">
        <f>IFERROR(VLOOKUP($A335,CDA!$C$21:$F$573,4,FALSE),0)</f>
        <v>0</v>
      </c>
    </row>
    <row r="336" spans="1:4" x14ac:dyDescent="0.3">
      <c r="A336" s="148" t="s">
        <v>1366</v>
      </c>
      <c r="B336" s="7" t="s">
        <v>1303</v>
      </c>
      <c r="C336" s="21">
        <v>0</v>
      </c>
      <c r="D336" s="21">
        <f>IFERROR(VLOOKUP($A336,CDA!$C$21:$F$573,4,FALSE),0)</f>
        <v>0</v>
      </c>
    </row>
    <row r="337" spans="1:4" x14ac:dyDescent="0.3">
      <c r="A337" s="143" t="s">
        <v>1367</v>
      </c>
      <c r="B337" s="20" t="s">
        <v>1304</v>
      </c>
      <c r="C337" s="21">
        <v>1524364.75</v>
      </c>
      <c r="D337" s="21">
        <f>IFERROR(VLOOKUP($A337,CDA!$C$21:$F$573,4,FALSE),0)</f>
        <v>0</v>
      </c>
    </row>
    <row r="338" spans="1:4" x14ac:dyDescent="0.3">
      <c r="A338" s="148" t="s">
        <v>1368</v>
      </c>
      <c r="B338" s="8" t="s">
        <v>1305</v>
      </c>
      <c r="C338" s="21">
        <v>0</v>
      </c>
      <c r="D338" s="21">
        <f>IFERROR(VLOOKUP($A338,CDA!$C$21:$F$573,4,FALSE),0)</f>
        <v>0</v>
      </c>
    </row>
    <row r="339" spans="1:4" x14ac:dyDescent="0.3">
      <c r="A339" s="148" t="s">
        <v>1369</v>
      </c>
      <c r="B339" s="8" t="s">
        <v>1306</v>
      </c>
      <c r="C339" s="21">
        <v>1524364.75</v>
      </c>
      <c r="D339" s="21">
        <f>IFERROR(VLOOKUP($A339,CDA!$C$21:$F$573,4,FALSE),0)</f>
        <v>0</v>
      </c>
    </row>
    <row r="340" spans="1:4" x14ac:dyDescent="0.3">
      <c r="A340" s="148" t="s">
        <v>1370</v>
      </c>
      <c r="B340" s="7" t="s">
        <v>1307</v>
      </c>
      <c r="C340" s="21">
        <v>1485766.63</v>
      </c>
      <c r="D340" s="21">
        <f>IFERROR(VLOOKUP($A340,CDA!$C$21:$F$573,4,FALSE),0)</f>
        <v>0</v>
      </c>
    </row>
    <row r="341" spans="1:4" x14ac:dyDescent="0.3">
      <c r="A341" s="148" t="s">
        <v>1371</v>
      </c>
      <c r="B341" s="7" t="s">
        <v>1308</v>
      </c>
      <c r="C341" s="21">
        <v>971822.06</v>
      </c>
      <c r="D341" s="21">
        <f>IFERROR(VLOOKUP($A341,CDA!$C$21:$F$573,4,FALSE),0)</f>
        <v>0</v>
      </c>
    </row>
    <row r="342" spans="1:4" x14ac:dyDescent="0.3">
      <c r="A342" s="148" t="s">
        <v>844</v>
      </c>
      <c r="B342" s="6" t="s">
        <v>216</v>
      </c>
      <c r="C342" s="21">
        <v>251201</v>
      </c>
      <c r="D342" s="21">
        <f>IFERROR(VLOOKUP($A342,CDA!$C$21:$F$573,4,FALSE),0)</f>
        <v>0</v>
      </c>
    </row>
    <row r="343" spans="1:4" x14ac:dyDescent="0.3">
      <c r="A343" s="148" t="s">
        <v>1440</v>
      </c>
      <c r="B343" s="6" t="s">
        <v>1187</v>
      </c>
      <c r="C343" s="21">
        <v>0</v>
      </c>
      <c r="D343" s="21">
        <f>IFERROR(VLOOKUP($A343,CDA!$C$21:$F$573,4,FALSE),0)</f>
        <v>0</v>
      </c>
    </row>
    <row r="344" spans="1:4" x14ac:dyDescent="0.3">
      <c r="A344" s="148" t="s">
        <v>1441</v>
      </c>
      <c r="B344" s="6" t="s">
        <v>1188</v>
      </c>
      <c r="C344" s="21">
        <v>0</v>
      </c>
      <c r="D344" s="21">
        <f>IFERROR(VLOOKUP($A344,CDA!$C$21:$F$573,4,FALSE),0)</f>
        <v>0</v>
      </c>
    </row>
    <row r="345" spans="1:4" x14ac:dyDescent="0.3">
      <c r="A345" s="148" t="s">
        <v>845</v>
      </c>
      <c r="B345" s="2" t="s">
        <v>1189</v>
      </c>
      <c r="C345" s="21">
        <v>0</v>
      </c>
      <c r="D345" s="21">
        <f>IFERROR(VLOOKUP($A345,CDA!$C$21:$F$573,4,FALSE),0)</f>
        <v>0</v>
      </c>
    </row>
    <row r="346" spans="1:4" x14ac:dyDescent="0.3">
      <c r="A346" s="143" t="s">
        <v>846</v>
      </c>
      <c r="B346" s="18" t="s">
        <v>217</v>
      </c>
      <c r="C346" s="21">
        <v>32679188.080000002</v>
      </c>
      <c r="D346" s="21">
        <f>IFERROR(VLOOKUP($A346,CDA!$C$21:$F$573,4,FALSE),0)</f>
        <v>0</v>
      </c>
    </row>
    <row r="347" spans="1:4" x14ac:dyDescent="0.3">
      <c r="A347" s="143" t="s">
        <v>847</v>
      </c>
      <c r="B347" s="13" t="s">
        <v>218</v>
      </c>
      <c r="C347" s="21">
        <v>31863440.029999997</v>
      </c>
      <c r="D347" s="21">
        <f>IFERROR(VLOOKUP($A347,CDA!$C$21:$F$573,4,FALSE),0)</f>
        <v>0</v>
      </c>
    </row>
    <row r="348" spans="1:4" x14ac:dyDescent="0.3">
      <c r="A348" s="148" t="s">
        <v>848</v>
      </c>
      <c r="B348" s="6" t="s">
        <v>219</v>
      </c>
      <c r="C348" s="21">
        <v>1911278.3</v>
      </c>
      <c r="D348" s="21">
        <f>IFERROR(VLOOKUP($A348,CDA!$C$21:$F$573,4,FALSE),0)</f>
        <v>0</v>
      </c>
    </row>
    <row r="349" spans="1:4" x14ac:dyDescent="0.3">
      <c r="A349" s="148" t="s">
        <v>849</v>
      </c>
      <c r="B349" s="6" t="s">
        <v>220</v>
      </c>
      <c r="C349" s="21">
        <v>4115830.32</v>
      </c>
      <c r="D349" s="21">
        <f>IFERROR(VLOOKUP($A349,CDA!$C$21:$F$573,4,FALSE),0)</f>
        <v>0</v>
      </c>
    </row>
    <row r="350" spans="1:4" x14ac:dyDescent="0.3">
      <c r="A350" s="143" t="s">
        <v>850</v>
      </c>
      <c r="B350" s="19" t="s">
        <v>221</v>
      </c>
      <c r="C350" s="21">
        <v>3868921.76</v>
      </c>
      <c r="D350" s="21">
        <f>IFERROR(VLOOKUP($A350,CDA!$C$21:$F$573,4,FALSE),0)</f>
        <v>0</v>
      </c>
    </row>
    <row r="351" spans="1:4" x14ac:dyDescent="0.3">
      <c r="A351" s="148" t="s">
        <v>1442</v>
      </c>
      <c r="B351" s="7" t="s">
        <v>1309</v>
      </c>
      <c r="C351" s="21">
        <v>1025424.99</v>
      </c>
      <c r="D351" s="21">
        <f>IFERROR(VLOOKUP($A351,CDA!$C$21:$F$573,4,FALSE),0)</f>
        <v>0</v>
      </c>
    </row>
    <row r="352" spans="1:4" x14ac:dyDescent="0.3">
      <c r="A352" s="148" t="s">
        <v>1443</v>
      </c>
      <c r="B352" s="7" t="s">
        <v>1310</v>
      </c>
      <c r="C352" s="21">
        <v>2843496.77</v>
      </c>
      <c r="D352" s="21">
        <f>IFERROR(VLOOKUP($A352,CDA!$C$21:$F$573,4,FALSE),0)</f>
        <v>0</v>
      </c>
    </row>
    <row r="353" spans="1:4" x14ac:dyDescent="0.3">
      <c r="A353" s="148" t="s">
        <v>851</v>
      </c>
      <c r="B353" s="6" t="s">
        <v>222</v>
      </c>
      <c r="C353" s="21">
        <v>12305094.439999999</v>
      </c>
      <c r="D353" s="21">
        <f>IFERROR(VLOOKUP($A353,CDA!$C$21:$F$573,4,FALSE),0)</f>
        <v>0</v>
      </c>
    </row>
    <row r="354" spans="1:4" x14ac:dyDescent="0.3">
      <c r="A354" s="148" t="s">
        <v>852</v>
      </c>
      <c r="B354" s="6" t="s">
        <v>223</v>
      </c>
      <c r="C354" s="21">
        <v>2841580.2</v>
      </c>
      <c r="D354" s="21">
        <f>IFERROR(VLOOKUP($A354,CDA!$C$21:$F$573,4,FALSE),0)</f>
        <v>0</v>
      </c>
    </row>
    <row r="355" spans="1:4" x14ac:dyDescent="0.3">
      <c r="A355" s="148" t="s">
        <v>853</v>
      </c>
      <c r="B355" s="6" t="s">
        <v>224</v>
      </c>
      <c r="C355" s="21">
        <v>277650.87</v>
      </c>
      <c r="D355" s="21">
        <f>IFERROR(VLOOKUP($A355,CDA!$C$21:$F$573,4,FALSE),0)</f>
        <v>0</v>
      </c>
    </row>
    <row r="356" spans="1:4" x14ac:dyDescent="0.3">
      <c r="A356" s="148" t="s">
        <v>854</v>
      </c>
      <c r="B356" s="6" t="s">
        <v>225</v>
      </c>
      <c r="C356" s="21">
        <v>817037.47</v>
      </c>
      <c r="D356" s="21">
        <f>IFERROR(VLOOKUP($A356,CDA!$C$21:$F$573,4,FALSE),0)</f>
        <v>0</v>
      </c>
    </row>
    <row r="357" spans="1:4" x14ac:dyDescent="0.3">
      <c r="A357" s="148" t="s">
        <v>855</v>
      </c>
      <c r="B357" s="6" t="s">
        <v>226</v>
      </c>
      <c r="C357" s="21">
        <v>716392.37</v>
      </c>
      <c r="D357" s="21">
        <f>IFERROR(VLOOKUP($A357,CDA!$C$21:$F$573,4,FALSE),0)</f>
        <v>0</v>
      </c>
    </row>
    <row r="358" spans="1:4" x14ac:dyDescent="0.3">
      <c r="A358" s="148" t="s">
        <v>856</v>
      </c>
      <c r="B358" s="6" t="s">
        <v>227</v>
      </c>
      <c r="C358" s="21">
        <v>14356.17</v>
      </c>
      <c r="D358" s="21">
        <f>IFERROR(VLOOKUP($A358,CDA!$C$21:$F$573,4,FALSE),0)</f>
        <v>0</v>
      </c>
    </row>
    <row r="359" spans="1:4" x14ac:dyDescent="0.3">
      <c r="A359" s="148" t="s">
        <v>857</v>
      </c>
      <c r="B359" s="6" t="s">
        <v>228</v>
      </c>
      <c r="C359" s="21">
        <v>60409.64</v>
      </c>
      <c r="D359" s="21">
        <f>IFERROR(VLOOKUP($A359,CDA!$C$21:$F$573,4,FALSE),0)</f>
        <v>0</v>
      </c>
    </row>
    <row r="360" spans="1:4" x14ac:dyDescent="0.3">
      <c r="A360" s="143" t="s">
        <v>858</v>
      </c>
      <c r="B360" s="19" t="s">
        <v>229</v>
      </c>
      <c r="C360" s="21">
        <v>238367.13999999998</v>
      </c>
      <c r="D360" s="21">
        <f>IFERROR(VLOOKUP($A360,CDA!$C$21:$F$573,4,FALSE),0)</f>
        <v>0</v>
      </c>
    </row>
    <row r="361" spans="1:4" x14ac:dyDescent="0.3">
      <c r="A361" s="148" t="s">
        <v>859</v>
      </c>
      <c r="B361" s="7" t="s">
        <v>230</v>
      </c>
      <c r="C361" s="21">
        <v>2756.99</v>
      </c>
      <c r="D361" s="21">
        <f>IFERROR(VLOOKUP($A361,CDA!$C$21:$F$573,4,FALSE),0)</f>
        <v>0</v>
      </c>
    </row>
    <row r="362" spans="1:4" x14ac:dyDescent="0.3">
      <c r="A362" s="148" t="s">
        <v>860</v>
      </c>
      <c r="B362" s="7" t="s">
        <v>231</v>
      </c>
      <c r="C362" s="21">
        <v>235610.15</v>
      </c>
      <c r="D362" s="21">
        <f>IFERROR(VLOOKUP($A362,CDA!$C$21:$F$573,4,FALSE),0)</f>
        <v>0</v>
      </c>
    </row>
    <row r="363" spans="1:4" x14ac:dyDescent="0.3">
      <c r="A363" s="143" t="s">
        <v>861</v>
      </c>
      <c r="B363" s="19" t="s">
        <v>232</v>
      </c>
      <c r="C363" s="21">
        <v>4696521.3499999996</v>
      </c>
      <c r="D363" s="21">
        <f>IFERROR(VLOOKUP($A363,CDA!$C$21:$F$573,4,FALSE),0)</f>
        <v>0</v>
      </c>
    </row>
    <row r="364" spans="1:4" x14ac:dyDescent="0.3">
      <c r="A364" s="148" t="s">
        <v>862</v>
      </c>
      <c r="B364" s="7" t="s">
        <v>233</v>
      </c>
      <c r="C364" s="21">
        <v>2725</v>
      </c>
      <c r="D364" s="21">
        <f>IFERROR(VLOOKUP($A364,CDA!$C$21:$F$573,4,FALSE),0)</f>
        <v>0</v>
      </c>
    </row>
    <row r="365" spans="1:4" x14ac:dyDescent="0.3">
      <c r="A365" s="148" t="s">
        <v>863</v>
      </c>
      <c r="B365" s="7" t="s">
        <v>234</v>
      </c>
      <c r="C365" s="21">
        <v>372</v>
      </c>
      <c r="D365" s="21">
        <f>IFERROR(VLOOKUP($A365,CDA!$C$21:$F$573,4,FALSE),0)</f>
        <v>0</v>
      </c>
    </row>
    <row r="366" spans="1:4" x14ac:dyDescent="0.3">
      <c r="A366" s="143" t="s">
        <v>864</v>
      </c>
      <c r="B366" s="20" t="s">
        <v>235</v>
      </c>
      <c r="C366" s="21">
        <v>4693424.3499999996</v>
      </c>
      <c r="D366" s="21">
        <f>IFERROR(VLOOKUP($A366,CDA!$C$21:$F$573,4,FALSE),0)</f>
        <v>0</v>
      </c>
    </row>
    <row r="367" spans="1:4" x14ac:dyDescent="0.3">
      <c r="A367" s="148" t="s">
        <v>1372</v>
      </c>
      <c r="B367" s="8" t="s">
        <v>1311</v>
      </c>
      <c r="C367" s="21">
        <v>3696090.31</v>
      </c>
      <c r="D367" s="21">
        <f>IFERROR(VLOOKUP($A367,CDA!$C$21:$F$573,4,FALSE),0)</f>
        <v>0</v>
      </c>
    </row>
    <row r="368" spans="1:4" x14ac:dyDescent="0.3">
      <c r="A368" s="148" t="s">
        <v>1373</v>
      </c>
      <c r="B368" s="8" t="s">
        <v>1312</v>
      </c>
      <c r="C368" s="21">
        <v>997334.04</v>
      </c>
      <c r="D368" s="21">
        <f>IFERROR(VLOOKUP($A368,CDA!$C$21:$F$573,4,FALSE),0)</f>
        <v>0</v>
      </c>
    </row>
    <row r="369" spans="1:4" x14ac:dyDescent="0.3">
      <c r="A369" s="143" t="s">
        <v>867</v>
      </c>
      <c r="B369" s="13" t="s">
        <v>236</v>
      </c>
      <c r="C369" s="21">
        <v>698957.37</v>
      </c>
      <c r="D369" s="21">
        <f>IFERROR(VLOOKUP($A369,CDA!$C$21:$F$573,4,FALSE),0)</f>
        <v>0</v>
      </c>
    </row>
    <row r="370" spans="1:4" x14ac:dyDescent="0.3">
      <c r="A370" s="148" t="s">
        <v>868</v>
      </c>
      <c r="B370" s="6" t="s">
        <v>237</v>
      </c>
      <c r="C370" s="21">
        <v>0</v>
      </c>
      <c r="D370" s="21">
        <f>IFERROR(VLOOKUP($A370,CDA!$C$21:$F$573,4,FALSE),0)</f>
        <v>0</v>
      </c>
    </row>
    <row r="371" spans="1:4" x14ac:dyDescent="0.3">
      <c r="A371" s="148" t="s">
        <v>869</v>
      </c>
      <c r="B371" s="6" t="s">
        <v>238</v>
      </c>
      <c r="C371" s="21">
        <v>0</v>
      </c>
      <c r="D371" s="21">
        <f>IFERROR(VLOOKUP($A371,CDA!$C$21:$F$573,4,FALSE),0)</f>
        <v>0</v>
      </c>
    </row>
    <row r="372" spans="1:4" x14ac:dyDescent="0.3">
      <c r="A372" s="143" t="s">
        <v>870</v>
      </c>
      <c r="B372" s="19" t="s">
        <v>239</v>
      </c>
      <c r="C372" s="21">
        <v>665300.26</v>
      </c>
      <c r="D372" s="21">
        <f>IFERROR(VLOOKUP($A372,CDA!$C$21:$F$573,4,FALSE),0)</f>
        <v>0</v>
      </c>
    </row>
    <row r="373" spans="1:4" x14ac:dyDescent="0.3">
      <c r="A373" s="148" t="s">
        <v>871</v>
      </c>
      <c r="B373" s="7" t="s">
        <v>240</v>
      </c>
      <c r="C373" s="21">
        <v>335006.02</v>
      </c>
      <c r="D373" s="21">
        <f>IFERROR(VLOOKUP($A373,CDA!$C$21:$F$573,4,FALSE),0)</f>
        <v>0</v>
      </c>
    </row>
    <row r="374" spans="1:4" x14ac:dyDescent="0.3">
      <c r="A374" s="148" t="s">
        <v>872</v>
      </c>
      <c r="B374" s="7" t="s">
        <v>241</v>
      </c>
      <c r="C374" s="21">
        <v>38066.379999999997</v>
      </c>
      <c r="D374" s="21">
        <f>IFERROR(VLOOKUP($A374,CDA!$C$21:$F$573,4,FALSE),0)</f>
        <v>0</v>
      </c>
    </row>
    <row r="375" spans="1:4" x14ac:dyDescent="0.3">
      <c r="A375" s="148" t="s">
        <v>873</v>
      </c>
      <c r="B375" s="7" t="s">
        <v>242</v>
      </c>
      <c r="C375" s="21">
        <v>0</v>
      </c>
      <c r="D375" s="21">
        <f>IFERROR(VLOOKUP($A375,CDA!$C$21:$F$573,4,FALSE),0)</f>
        <v>0</v>
      </c>
    </row>
    <row r="376" spans="1:4" x14ac:dyDescent="0.3">
      <c r="A376" s="148" t="s">
        <v>874</v>
      </c>
      <c r="B376" s="7" t="s">
        <v>243</v>
      </c>
      <c r="C376" s="21">
        <v>218311.8</v>
      </c>
      <c r="D376" s="21">
        <f>IFERROR(VLOOKUP($A376,CDA!$C$21:$F$573,4,FALSE),0)</f>
        <v>0</v>
      </c>
    </row>
    <row r="377" spans="1:4" x14ac:dyDescent="0.3">
      <c r="A377" s="148" t="s">
        <v>875</v>
      </c>
      <c r="B377" s="7" t="s">
        <v>244</v>
      </c>
      <c r="C377" s="21">
        <v>73916.06</v>
      </c>
      <c r="D377" s="21">
        <f>IFERROR(VLOOKUP($A377,CDA!$C$21:$F$573,4,FALSE),0)</f>
        <v>0</v>
      </c>
    </row>
    <row r="378" spans="1:4" x14ac:dyDescent="0.3">
      <c r="A378" s="148" t="s">
        <v>1444</v>
      </c>
      <c r="B378" s="7" t="s">
        <v>1190</v>
      </c>
      <c r="C378" s="21">
        <v>0</v>
      </c>
      <c r="D378" s="21">
        <f>IFERROR(VLOOKUP($A378,CDA!$C$21:$F$573,4,FALSE),0)</f>
        <v>0</v>
      </c>
    </row>
    <row r="379" spans="1:4" x14ac:dyDescent="0.3">
      <c r="A379" s="143" t="s">
        <v>876</v>
      </c>
      <c r="B379" s="19" t="s">
        <v>245</v>
      </c>
      <c r="C379" s="21">
        <v>33657.11</v>
      </c>
      <c r="D379" s="21">
        <f>IFERROR(VLOOKUP($A379,CDA!$C$21:$F$573,4,FALSE),0)</f>
        <v>0</v>
      </c>
    </row>
    <row r="380" spans="1:4" x14ac:dyDescent="0.3">
      <c r="A380" s="148" t="s">
        <v>877</v>
      </c>
      <c r="B380" s="7" t="s">
        <v>246</v>
      </c>
      <c r="C380" s="21">
        <v>0</v>
      </c>
      <c r="D380" s="21">
        <f>IFERROR(VLOOKUP($A380,CDA!$C$21:$F$573,4,FALSE),0)</f>
        <v>0</v>
      </c>
    </row>
    <row r="381" spans="1:4" x14ac:dyDescent="0.3">
      <c r="A381" s="148" t="s">
        <v>878</v>
      </c>
      <c r="B381" s="7" t="s">
        <v>247</v>
      </c>
      <c r="C381" s="21">
        <v>33657.11</v>
      </c>
      <c r="D381" s="21">
        <f>IFERROR(VLOOKUP($A381,CDA!$C$21:$F$573,4,FALSE),0)</f>
        <v>0</v>
      </c>
    </row>
    <row r="382" spans="1:4" x14ac:dyDescent="0.3">
      <c r="A382" s="148" t="s">
        <v>879</v>
      </c>
      <c r="B382" s="7" t="s">
        <v>248</v>
      </c>
      <c r="C382" s="21">
        <v>0</v>
      </c>
      <c r="D382" s="21">
        <f>IFERROR(VLOOKUP($A382,CDA!$C$21:$F$573,4,FALSE),0)</f>
        <v>0</v>
      </c>
    </row>
    <row r="383" spans="1:4" x14ac:dyDescent="0.3">
      <c r="A383" s="143" t="s">
        <v>880</v>
      </c>
      <c r="B383" s="13" t="s">
        <v>249</v>
      </c>
      <c r="C383" s="21">
        <v>116790.68</v>
      </c>
      <c r="D383" s="21">
        <f>IFERROR(VLOOKUP($A383,CDA!$C$21:$F$573,4,FALSE),0)</f>
        <v>0</v>
      </c>
    </row>
    <row r="384" spans="1:4" x14ac:dyDescent="0.3">
      <c r="A384" s="148" t="s">
        <v>881</v>
      </c>
      <c r="B384" s="6" t="s">
        <v>250</v>
      </c>
      <c r="C384" s="21">
        <v>19048.900000000001</v>
      </c>
      <c r="D384" s="21">
        <f>IFERROR(VLOOKUP($A384,CDA!$C$21:$F$573,4,FALSE),0)</f>
        <v>0</v>
      </c>
    </row>
    <row r="385" spans="1:4" x14ac:dyDescent="0.3">
      <c r="A385" s="148" t="s">
        <v>882</v>
      </c>
      <c r="B385" s="6" t="s">
        <v>251</v>
      </c>
      <c r="C385" s="21">
        <v>97741.78</v>
      </c>
      <c r="D385" s="21">
        <f>IFERROR(VLOOKUP($A385,CDA!$C$21:$F$573,4,FALSE),0)</f>
        <v>0</v>
      </c>
    </row>
    <row r="386" spans="1:4" x14ac:dyDescent="0.3">
      <c r="A386" s="143" t="s">
        <v>883</v>
      </c>
      <c r="B386" s="17" t="s">
        <v>252</v>
      </c>
      <c r="C386" s="21">
        <v>7765355.0200000005</v>
      </c>
      <c r="D386" s="21">
        <f>IFERROR(VLOOKUP($A386,CDA!$C$21:$F$573,4,FALSE),0)</f>
        <v>0</v>
      </c>
    </row>
    <row r="387" spans="1:4" x14ac:dyDescent="0.3">
      <c r="A387" s="148" t="s">
        <v>884</v>
      </c>
      <c r="B387" s="5" t="s">
        <v>253</v>
      </c>
      <c r="C387" s="21">
        <v>1324229.6100000001</v>
      </c>
      <c r="D387" s="21">
        <f>IFERROR(VLOOKUP($A387,CDA!$C$21:$F$573,4,FALSE),0)</f>
        <v>0</v>
      </c>
    </row>
    <row r="388" spans="1:4" x14ac:dyDescent="0.3">
      <c r="A388" s="148" t="s">
        <v>885</v>
      </c>
      <c r="B388" s="5" t="s">
        <v>254</v>
      </c>
      <c r="C388" s="21">
        <v>0</v>
      </c>
      <c r="D388" s="21">
        <f>IFERROR(VLOOKUP($A388,CDA!$C$21:$F$573,4,FALSE),0)</f>
        <v>0</v>
      </c>
    </row>
    <row r="389" spans="1:4" x14ac:dyDescent="0.3">
      <c r="A389" s="148" t="s">
        <v>886</v>
      </c>
      <c r="B389" s="5" t="s">
        <v>255</v>
      </c>
      <c r="C389" s="21">
        <v>6218909.0800000001</v>
      </c>
      <c r="D389" s="21">
        <f>IFERROR(VLOOKUP($A389,CDA!$C$21:$F$573,4,FALSE),0)</f>
        <v>0</v>
      </c>
    </row>
    <row r="390" spans="1:4" x14ac:dyDescent="0.3">
      <c r="A390" s="148" t="s">
        <v>887</v>
      </c>
      <c r="B390" s="5" t="s">
        <v>256</v>
      </c>
      <c r="C390" s="21">
        <v>21065.65</v>
      </c>
      <c r="D390" s="21">
        <f>IFERROR(VLOOKUP($A390,CDA!$C$21:$F$573,4,FALSE),0)</f>
        <v>0</v>
      </c>
    </row>
    <row r="391" spans="1:4" x14ac:dyDescent="0.3">
      <c r="A391" s="148" t="s">
        <v>888</v>
      </c>
      <c r="B391" s="5" t="s">
        <v>257</v>
      </c>
      <c r="C391" s="21">
        <v>117799.95</v>
      </c>
      <c r="D391" s="21">
        <f>IFERROR(VLOOKUP($A391,CDA!$C$21:$F$573,4,FALSE),0)</f>
        <v>0</v>
      </c>
    </row>
    <row r="392" spans="1:4" x14ac:dyDescent="0.3">
      <c r="A392" s="148" t="s">
        <v>889</v>
      </c>
      <c r="B392" s="5" t="s">
        <v>258</v>
      </c>
      <c r="C392" s="21">
        <v>83350.73</v>
      </c>
      <c r="D392" s="21">
        <f>IFERROR(VLOOKUP($A392,CDA!$C$21:$F$573,4,FALSE),0)</f>
        <v>0</v>
      </c>
    </row>
    <row r="393" spans="1:4" x14ac:dyDescent="0.3">
      <c r="A393" s="148" t="s">
        <v>890</v>
      </c>
      <c r="B393" s="5" t="s">
        <v>259</v>
      </c>
      <c r="C393" s="21">
        <v>0</v>
      </c>
      <c r="D393" s="21">
        <f>IFERROR(VLOOKUP($A393,CDA!$C$21:$F$573,4,FALSE),0)</f>
        <v>0</v>
      </c>
    </row>
    <row r="394" spans="1:4" x14ac:dyDescent="0.3">
      <c r="A394" s="143" t="s">
        <v>891</v>
      </c>
      <c r="B394" s="17" t="s">
        <v>260</v>
      </c>
      <c r="C394" s="21">
        <v>1431840.14</v>
      </c>
      <c r="D394" s="21">
        <f>IFERROR(VLOOKUP($A394,CDA!$C$21:$F$573,4,FALSE),0)</f>
        <v>0</v>
      </c>
    </row>
    <row r="395" spans="1:4" x14ac:dyDescent="0.3">
      <c r="A395" s="148" t="s">
        <v>892</v>
      </c>
      <c r="B395" s="5" t="s">
        <v>261</v>
      </c>
      <c r="C395" s="21">
        <v>42505.05</v>
      </c>
      <c r="D395" s="21">
        <f>IFERROR(VLOOKUP($A395,CDA!$C$21:$F$573,4,FALSE),0)</f>
        <v>0</v>
      </c>
    </row>
    <row r="396" spans="1:4" x14ac:dyDescent="0.3">
      <c r="A396" s="143" t="s">
        <v>893</v>
      </c>
      <c r="B396" s="18" t="s">
        <v>262</v>
      </c>
      <c r="C396" s="21">
        <v>1389335.0899999999</v>
      </c>
      <c r="D396" s="21">
        <f>IFERROR(VLOOKUP($A396,CDA!$C$21:$F$573,4,FALSE),0)</f>
        <v>0</v>
      </c>
    </row>
    <row r="397" spans="1:4" x14ac:dyDescent="0.3">
      <c r="A397" s="148" t="s">
        <v>894</v>
      </c>
      <c r="B397" s="2" t="s">
        <v>263</v>
      </c>
      <c r="C397" s="21">
        <v>1289857.1499999999</v>
      </c>
      <c r="D397" s="21">
        <f>IFERROR(VLOOKUP($A397,CDA!$C$21:$F$573,4,FALSE),0)</f>
        <v>0</v>
      </c>
    </row>
    <row r="398" spans="1:4" x14ac:dyDescent="0.3">
      <c r="A398" s="148" t="s">
        <v>895</v>
      </c>
      <c r="B398" s="2" t="s">
        <v>264</v>
      </c>
      <c r="C398" s="21">
        <v>99477.94</v>
      </c>
      <c r="D398" s="21">
        <f>IFERROR(VLOOKUP($A398,CDA!$C$21:$F$573,4,FALSE),0)</f>
        <v>0</v>
      </c>
    </row>
    <row r="399" spans="1:4" x14ac:dyDescent="0.3">
      <c r="A399" s="143" t="s">
        <v>896</v>
      </c>
      <c r="B399" s="18" t="s">
        <v>265</v>
      </c>
      <c r="C399" s="21">
        <v>0</v>
      </c>
      <c r="D399" s="21">
        <f>IFERROR(VLOOKUP($A399,CDA!$C$21:$F$573,4,FALSE),0)</f>
        <v>0</v>
      </c>
    </row>
    <row r="400" spans="1:4" x14ac:dyDescent="0.3">
      <c r="A400" s="148" t="s">
        <v>897</v>
      </c>
      <c r="B400" s="2" t="s">
        <v>266</v>
      </c>
      <c r="C400" s="21">
        <v>0</v>
      </c>
      <c r="D400" s="21">
        <f>IFERROR(VLOOKUP($A400,CDA!$C$21:$F$573,4,FALSE),0)</f>
        <v>0</v>
      </c>
    </row>
    <row r="401" spans="1:4" x14ac:dyDescent="0.3">
      <c r="A401" s="148" t="s">
        <v>898</v>
      </c>
      <c r="B401" s="2" t="s">
        <v>267</v>
      </c>
      <c r="C401" s="21">
        <v>0</v>
      </c>
      <c r="D401" s="21">
        <f>IFERROR(VLOOKUP($A401,CDA!$C$21:$F$573,4,FALSE),0)</f>
        <v>0</v>
      </c>
    </row>
    <row r="402" spans="1:4" x14ac:dyDescent="0.3">
      <c r="A402" s="148" t="s">
        <v>1445</v>
      </c>
      <c r="B402" s="5" t="s">
        <v>1191</v>
      </c>
      <c r="C402" s="21">
        <v>0</v>
      </c>
      <c r="D402" s="21">
        <f>IFERROR(VLOOKUP($A402,CDA!$C$21:$F$573,4,FALSE),0)</f>
        <v>0</v>
      </c>
    </row>
    <row r="403" spans="1:4" x14ac:dyDescent="0.3">
      <c r="A403" s="148" t="s">
        <v>899</v>
      </c>
      <c r="B403" s="5" t="s">
        <v>1192</v>
      </c>
      <c r="C403" s="21">
        <v>0</v>
      </c>
      <c r="D403" s="21">
        <f>IFERROR(VLOOKUP($A403,CDA!$C$21:$F$573,4,FALSE),0)</f>
        <v>0</v>
      </c>
    </row>
    <row r="404" spans="1:4" x14ac:dyDescent="0.3">
      <c r="A404" s="143" t="s">
        <v>900</v>
      </c>
      <c r="B404" s="17" t="s">
        <v>268</v>
      </c>
      <c r="C404" s="21">
        <v>148579084.79000002</v>
      </c>
      <c r="D404" s="21">
        <f>IFERROR(VLOOKUP($A404,CDA!$C$21:$F$573,4,FALSE),0)</f>
        <v>0</v>
      </c>
    </row>
    <row r="405" spans="1:4" x14ac:dyDescent="0.3">
      <c r="A405" s="143" t="s">
        <v>901</v>
      </c>
      <c r="B405" s="18" t="s">
        <v>269</v>
      </c>
      <c r="C405" s="21">
        <v>120218297.96000001</v>
      </c>
      <c r="D405" s="21">
        <f>IFERROR(VLOOKUP($A405,CDA!$C$21:$F$573,4,FALSE),0)</f>
        <v>0</v>
      </c>
    </row>
    <row r="406" spans="1:4" x14ac:dyDescent="0.3">
      <c r="A406" s="143" t="s">
        <v>902</v>
      </c>
      <c r="B406" s="13" t="s">
        <v>270</v>
      </c>
      <c r="C406" s="21">
        <v>55353934.830000006</v>
      </c>
      <c r="D406" s="21">
        <f>IFERROR(VLOOKUP($A406,CDA!$C$21:$F$573,4,FALSE),0)</f>
        <v>0</v>
      </c>
    </row>
    <row r="407" spans="1:4" x14ac:dyDescent="0.3">
      <c r="A407" s="143" t="s">
        <v>903</v>
      </c>
      <c r="B407" s="19" t="s">
        <v>271</v>
      </c>
      <c r="C407" s="21">
        <v>51341620.810000002</v>
      </c>
      <c r="D407" s="21">
        <f>IFERROR(VLOOKUP($A407,CDA!$C$21:$F$573,4,FALSE),0)</f>
        <v>0</v>
      </c>
    </row>
    <row r="408" spans="1:4" x14ac:dyDescent="0.3">
      <c r="A408" s="148" t="s">
        <v>904</v>
      </c>
      <c r="B408" s="7" t="s">
        <v>272</v>
      </c>
      <c r="C408" s="21">
        <v>50674362.340000004</v>
      </c>
      <c r="D408" s="21">
        <f>IFERROR(VLOOKUP($A408,CDA!$C$21:$F$573,4,FALSE),0)</f>
        <v>0</v>
      </c>
    </row>
    <row r="409" spans="1:4" x14ac:dyDescent="0.3">
      <c r="A409" s="148" t="s">
        <v>905</v>
      </c>
      <c r="B409" s="7" t="s">
        <v>273</v>
      </c>
      <c r="C409" s="21">
        <v>667258.47</v>
      </c>
      <c r="D409" s="21">
        <f>IFERROR(VLOOKUP($A409,CDA!$C$21:$F$573,4,FALSE),0)</f>
        <v>0</v>
      </c>
    </row>
    <row r="410" spans="1:4" x14ac:dyDescent="0.3">
      <c r="A410" s="148" t="s">
        <v>906</v>
      </c>
      <c r="B410" s="7" t="s">
        <v>274</v>
      </c>
      <c r="C410" s="21">
        <v>0</v>
      </c>
      <c r="D410" s="21">
        <f>IFERROR(VLOOKUP($A410,CDA!$C$21:$F$573,4,FALSE),0)</f>
        <v>0</v>
      </c>
    </row>
    <row r="411" spans="1:4" x14ac:dyDescent="0.3">
      <c r="A411" s="143" t="s">
        <v>907</v>
      </c>
      <c r="B411" s="19" t="s">
        <v>275</v>
      </c>
      <c r="C411" s="21">
        <v>4012314.02</v>
      </c>
      <c r="D411" s="21">
        <f>IFERROR(VLOOKUP($A411,CDA!$C$21:$F$573,4,FALSE),0)</f>
        <v>0</v>
      </c>
    </row>
    <row r="412" spans="1:4" x14ac:dyDescent="0.3">
      <c r="A412" s="148" t="s">
        <v>908</v>
      </c>
      <c r="B412" s="7" t="s">
        <v>276</v>
      </c>
      <c r="C412" s="21">
        <v>3969463.73</v>
      </c>
      <c r="D412" s="21">
        <f>IFERROR(VLOOKUP($A412,CDA!$C$21:$F$573,4,FALSE),0)</f>
        <v>0</v>
      </c>
    </row>
    <row r="413" spans="1:4" x14ac:dyDescent="0.3">
      <c r="A413" s="148" t="s">
        <v>909</v>
      </c>
      <c r="B413" s="7" t="s">
        <v>277</v>
      </c>
      <c r="C413" s="21">
        <v>42850.29</v>
      </c>
      <c r="D413" s="21">
        <f>IFERROR(VLOOKUP($A413,CDA!$C$21:$F$573,4,FALSE),0)</f>
        <v>0</v>
      </c>
    </row>
    <row r="414" spans="1:4" x14ac:dyDescent="0.3">
      <c r="A414" s="148" t="s">
        <v>910</v>
      </c>
      <c r="B414" s="7" t="s">
        <v>278</v>
      </c>
      <c r="C414" s="21">
        <v>0</v>
      </c>
      <c r="D414" s="21">
        <f>IFERROR(VLOOKUP($A414,CDA!$C$21:$F$573,4,FALSE),0)</f>
        <v>0</v>
      </c>
    </row>
    <row r="415" spans="1:4" x14ac:dyDescent="0.3">
      <c r="A415" s="143" t="s">
        <v>911</v>
      </c>
      <c r="B415" s="13" t="s">
        <v>279</v>
      </c>
      <c r="C415" s="21">
        <v>64864363.130000003</v>
      </c>
      <c r="D415" s="21">
        <f>IFERROR(VLOOKUP($A415,CDA!$C$21:$F$573,4,FALSE),0)</f>
        <v>0</v>
      </c>
    </row>
    <row r="416" spans="1:4" x14ac:dyDescent="0.3">
      <c r="A416" s="148" t="s">
        <v>912</v>
      </c>
      <c r="B416" s="6" t="s">
        <v>280</v>
      </c>
      <c r="C416" s="21">
        <v>64480814.32</v>
      </c>
      <c r="D416" s="21">
        <f>IFERROR(VLOOKUP($A416,CDA!$C$21:$F$573,4,FALSE),0)</f>
        <v>0</v>
      </c>
    </row>
    <row r="417" spans="1:4" x14ac:dyDescent="0.3">
      <c r="A417" s="148" t="s">
        <v>913</v>
      </c>
      <c r="B417" s="6" t="s">
        <v>281</v>
      </c>
      <c r="C417" s="21">
        <v>383548.81</v>
      </c>
      <c r="D417" s="21">
        <f>IFERROR(VLOOKUP($A417,CDA!$C$21:$F$573,4,FALSE),0)</f>
        <v>0</v>
      </c>
    </row>
    <row r="418" spans="1:4" x14ac:dyDescent="0.3">
      <c r="A418" s="148" t="s">
        <v>914</v>
      </c>
      <c r="B418" s="6" t="s">
        <v>282</v>
      </c>
      <c r="C418" s="21">
        <v>0</v>
      </c>
      <c r="D418" s="21">
        <f>IFERROR(VLOOKUP($A418,CDA!$C$21:$F$573,4,FALSE),0)</f>
        <v>0</v>
      </c>
    </row>
    <row r="419" spans="1:4" x14ac:dyDescent="0.3">
      <c r="A419" s="143" t="s">
        <v>915</v>
      </c>
      <c r="B419" s="18" t="s">
        <v>283</v>
      </c>
      <c r="C419" s="21">
        <v>423609.32</v>
      </c>
      <c r="D419" s="21">
        <f>IFERROR(VLOOKUP($A419,CDA!$C$21:$F$573,4,FALSE),0)</f>
        <v>0</v>
      </c>
    </row>
    <row r="420" spans="1:4" x14ac:dyDescent="0.3">
      <c r="A420" s="143" t="s">
        <v>916</v>
      </c>
      <c r="B420" s="13" t="s">
        <v>284</v>
      </c>
      <c r="C420" s="21">
        <v>423609.32</v>
      </c>
      <c r="D420" s="21">
        <f>IFERROR(VLOOKUP($A420,CDA!$C$21:$F$573,4,FALSE),0)</f>
        <v>0</v>
      </c>
    </row>
    <row r="421" spans="1:4" x14ac:dyDescent="0.3">
      <c r="A421" s="148" t="s">
        <v>917</v>
      </c>
      <c r="B421" s="6" t="s">
        <v>285</v>
      </c>
      <c r="C421" s="21">
        <v>423609.32</v>
      </c>
      <c r="D421" s="21">
        <f>IFERROR(VLOOKUP($A421,CDA!$C$21:$F$573,4,FALSE),0)</f>
        <v>0</v>
      </c>
    </row>
    <row r="422" spans="1:4" x14ac:dyDescent="0.3">
      <c r="A422" s="148" t="s">
        <v>918</v>
      </c>
      <c r="B422" s="6" t="s">
        <v>286</v>
      </c>
      <c r="C422" s="21">
        <v>0</v>
      </c>
      <c r="D422" s="21">
        <f>IFERROR(VLOOKUP($A422,CDA!$C$21:$F$573,4,FALSE),0)</f>
        <v>0</v>
      </c>
    </row>
    <row r="423" spans="1:4" x14ac:dyDescent="0.3">
      <c r="A423" s="148" t="s">
        <v>919</v>
      </c>
      <c r="B423" s="6" t="s">
        <v>287</v>
      </c>
      <c r="C423" s="21">
        <v>0</v>
      </c>
      <c r="D423" s="21">
        <f>IFERROR(VLOOKUP($A423,CDA!$C$21:$F$573,4,FALSE),0)</f>
        <v>0</v>
      </c>
    </row>
    <row r="424" spans="1:4" x14ac:dyDescent="0.3">
      <c r="A424" s="143" t="s">
        <v>920</v>
      </c>
      <c r="B424" s="13" t="s">
        <v>288</v>
      </c>
      <c r="C424" s="21">
        <v>0</v>
      </c>
      <c r="D424" s="21">
        <f>IFERROR(VLOOKUP($A424,CDA!$C$21:$F$573,4,FALSE),0)</f>
        <v>0</v>
      </c>
    </row>
    <row r="425" spans="1:4" x14ac:dyDescent="0.3">
      <c r="A425" s="148" t="s">
        <v>921</v>
      </c>
      <c r="B425" s="6" t="s">
        <v>289</v>
      </c>
      <c r="C425" s="21">
        <v>0</v>
      </c>
      <c r="D425" s="21">
        <f>IFERROR(VLOOKUP($A425,CDA!$C$21:$F$573,4,FALSE),0)</f>
        <v>0</v>
      </c>
    </row>
    <row r="426" spans="1:4" x14ac:dyDescent="0.3">
      <c r="A426" s="148" t="s">
        <v>922</v>
      </c>
      <c r="B426" s="6" t="s">
        <v>290</v>
      </c>
      <c r="C426" s="21">
        <v>0</v>
      </c>
      <c r="D426" s="21">
        <f>IFERROR(VLOOKUP($A426,CDA!$C$21:$F$573,4,FALSE),0)</f>
        <v>0</v>
      </c>
    </row>
    <row r="427" spans="1:4" x14ac:dyDescent="0.3">
      <c r="A427" s="148" t="s">
        <v>923</v>
      </c>
      <c r="B427" s="6" t="s">
        <v>291</v>
      </c>
      <c r="C427" s="21">
        <v>0</v>
      </c>
      <c r="D427" s="21">
        <f>IFERROR(VLOOKUP($A427,CDA!$C$21:$F$573,4,FALSE),0)</f>
        <v>0</v>
      </c>
    </row>
    <row r="428" spans="1:4" x14ac:dyDescent="0.3">
      <c r="A428" s="143" t="s">
        <v>924</v>
      </c>
      <c r="B428" s="18" t="s">
        <v>292</v>
      </c>
      <c r="C428" s="21">
        <v>17546942.359999999</v>
      </c>
      <c r="D428" s="21">
        <f>IFERROR(VLOOKUP($A428,CDA!$C$21:$F$573,4,FALSE),0)</f>
        <v>0</v>
      </c>
    </row>
    <row r="429" spans="1:4" x14ac:dyDescent="0.3">
      <c r="A429" s="143" t="s">
        <v>925</v>
      </c>
      <c r="B429" s="13" t="s">
        <v>293</v>
      </c>
      <c r="C429" s="21">
        <v>341252.93</v>
      </c>
      <c r="D429" s="21">
        <f>IFERROR(VLOOKUP($A429,CDA!$C$21:$F$573,4,FALSE),0)</f>
        <v>0</v>
      </c>
    </row>
    <row r="430" spans="1:4" x14ac:dyDescent="0.3">
      <c r="A430" s="148" t="s">
        <v>926</v>
      </c>
      <c r="B430" s="6" t="s">
        <v>294</v>
      </c>
      <c r="C430" s="21">
        <v>341252.93</v>
      </c>
      <c r="D430" s="21">
        <f>IFERROR(VLOOKUP($A430,CDA!$C$21:$F$573,4,FALSE),0)</f>
        <v>0</v>
      </c>
    </row>
    <row r="431" spans="1:4" x14ac:dyDescent="0.3">
      <c r="A431" s="148" t="s">
        <v>927</v>
      </c>
      <c r="B431" s="6" t="s">
        <v>295</v>
      </c>
      <c r="C431" s="21">
        <v>0</v>
      </c>
      <c r="D431" s="21">
        <f>IFERROR(VLOOKUP($A431,CDA!$C$21:$F$573,4,FALSE),0)</f>
        <v>0</v>
      </c>
    </row>
    <row r="432" spans="1:4" x14ac:dyDescent="0.3">
      <c r="A432" s="148" t="s">
        <v>928</v>
      </c>
      <c r="B432" s="6" t="s">
        <v>296</v>
      </c>
      <c r="C432" s="21">
        <v>0</v>
      </c>
      <c r="D432" s="21">
        <f>IFERROR(VLOOKUP($A432,CDA!$C$21:$F$573,4,FALSE),0)</f>
        <v>0</v>
      </c>
    </row>
    <row r="433" spans="1:4" x14ac:dyDescent="0.3">
      <c r="A433" s="143" t="s">
        <v>929</v>
      </c>
      <c r="B433" s="13" t="s">
        <v>297</v>
      </c>
      <c r="C433" s="21">
        <v>17205689.43</v>
      </c>
      <c r="D433" s="21">
        <f>IFERROR(VLOOKUP($A433,CDA!$C$21:$F$573,4,FALSE),0)</f>
        <v>0</v>
      </c>
    </row>
    <row r="434" spans="1:4" x14ac:dyDescent="0.3">
      <c r="A434" s="148" t="s">
        <v>930</v>
      </c>
      <c r="B434" s="6" t="s">
        <v>298</v>
      </c>
      <c r="C434" s="21">
        <v>17138653.690000001</v>
      </c>
      <c r="D434" s="21">
        <f>IFERROR(VLOOKUP($A434,CDA!$C$21:$F$573,4,FALSE),0)</f>
        <v>0</v>
      </c>
    </row>
    <row r="435" spans="1:4" x14ac:dyDescent="0.3">
      <c r="A435" s="148" t="s">
        <v>931</v>
      </c>
      <c r="B435" s="6" t="s">
        <v>299</v>
      </c>
      <c r="C435" s="21">
        <v>67035.740000000005</v>
      </c>
      <c r="D435" s="21">
        <f>IFERROR(VLOOKUP($A435,CDA!$C$21:$F$573,4,FALSE),0)</f>
        <v>0</v>
      </c>
    </row>
    <row r="436" spans="1:4" x14ac:dyDescent="0.3">
      <c r="A436" s="148" t="s">
        <v>932</v>
      </c>
      <c r="B436" s="6" t="s">
        <v>300</v>
      </c>
      <c r="C436" s="21">
        <v>0</v>
      </c>
      <c r="D436" s="21">
        <f>IFERROR(VLOOKUP($A436,CDA!$C$21:$F$573,4,FALSE),0)</f>
        <v>0</v>
      </c>
    </row>
    <row r="437" spans="1:4" x14ac:dyDescent="0.3">
      <c r="A437" s="143" t="s">
        <v>933</v>
      </c>
      <c r="B437" s="18" t="s">
        <v>301</v>
      </c>
      <c r="C437" s="21">
        <v>10390235.15</v>
      </c>
      <c r="D437" s="21">
        <f>IFERROR(VLOOKUP($A437,CDA!$C$21:$F$573,4,FALSE),0)</f>
        <v>0</v>
      </c>
    </row>
    <row r="438" spans="1:4" x14ac:dyDescent="0.3">
      <c r="A438" s="143" t="s">
        <v>934</v>
      </c>
      <c r="B438" s="13" t="s">
        <v>302</v>
      </c>
      <c r="C438" s="21">
        <v>1086849.83</v>
      </c>
      <c r="D438" s="21">
        <f>IFERROR(VLOOKUP($A438,CDA!$C$21:$F$573,4,FALSE),0)</f>
        <v>0</v>
      </c>
    </row>
    <row r="439" spans="1:4" x14ac:dyDescent="0.3">
      <c r="A439" s="148" t="s">
        <v>935</v>
      </c>
      <c r="B439" s="6" t="s">
        <v>303</v>
      </c>
      <c r="C439" s="21">
        <v>1086849.83</v>
      </c>
      <c r="D439" s="21">
        <f>IFERROR(VLOOKUP($A439,CDA!$C$21:$F$573,4,FALSE),0)</f>
        <v>0</v>
      </c>
    </row>
    <row r="440" spans="1:4" x14ac:dyDescent="0.3">
      <c r="A440" s="148" t="s">
        <v>936</v>
      </c>
      <c r="B440" s="6" t="s">
        <v>304</v>
      </c>
      <c r="C440" s="21">
        <v>0</v>
      </c>
      <c r="D440" s="21">
        <f>IFERROR(VLOOKUP($A440,CDA!$C$21:$F$573,4,FALSE),0)</f>
        <v>0</v>
      </c>
    </row>
    <row r="441" spans="1:4" x14ac:dyDescent="0.3">
      <c r="A441" s="148" t="s">
        <v>937</v>
      </c>
      <c r="B441" s="6" t="s">
        <v>305</v>
      </c>
      <c r="C441" s="21">
        <v>0</v>
      </c>
      <c r="D441" s="21">
        <f>IFERROR(VLOOKUP($A441,CDA!$C$21:$F$573,4,FALSE),0)</f>
        <v>0</v>
      </c>
    </row>
    <row r="442" spans="1:4" x14ac:dyDescent="0.3">
      <c r="A442" s="143" t="s">
        <v>938</v>
      </c>
      <c r="B442" s="13" t="s">
        <v>306</v>
      </c>
      <c r="C442" s="21">
        <v>9303385.3200000003</v>
      </c>
      <c r="D442" s="21">
        <f>IFERROR(VLOOKUP($A442,CDA!$C$21:$F$573,4,FALSE),0)</f>
        <v>0</v>
      </c>
    </row>
    <row r="443" spans="1:4" x14ac:dyDescent="0.3">
      <c r="A443" s="148" t="s">
        <v>939</v>
      </c>
      <c r="B443" s="6" t="s">
        <v>307</v>
      </c>
      <c r="C443" s="21">
        <v>9261167.6500000004</v>
      </c>
      <c r="D443" s="21">
        <f>IFERROR(VLOOKUP($A443,CDA!$C$21:$F$573,4,FALSE),0)</f>
        <v>0</v>
      </c>
    </row>
    <row r="444" spans="1:4" x14ac:dyDescent="0.3">
      <c r="A444" s="148" t="s">
        <v>940</v>
      </c>
      <c r="B444" s="6" t="s">
        <v>308</v>
      </c>
      <c r="C444" s="21">
        <v>42217.67</v>
      </c>
      <c r="D444" s="21">
        <f>IFERROR(VLOOKUP($A444,CDA!$C$21:$F$573,4,FALSE),0)</f>
        <v>0</v>
      </c>
    </row>
    <row r="445" spans="1:4" x14ac:dyDescent="0.3">
      <c r="A445" s="148" t="s">
        <v>941</v>
      </c>
      <c r="B445" s="6" t="s">
        <v>309</v>
      </c>
      <c r="C445" s="21">
        <v>0</v>
      </c>
      <c r="D445" s="21">
        <f>IFERROR(VLOOKUP($A445,CDA!$C$21:$F$573,4,FALSE),0)</f>
        <v>0</v>
      </c>
    </row>
    <row r="446" spans="1:4" x14ac:dyDescent="0.3">
      <c r="A446" s="143" t="s">
        <v>942</v>
      </c>
      <c r="B446" s="17" t="s">
        <v>310</v>
      </c>
      <c r="C446" s="21">
        <v>2553206.5</v>
      </c>
      <c r="D446" s="21">
        <f>IFERROR(VLOOKUP($A446,CDA!$C$21:$F$573,4,FALSE),0)</f>
        <v>0</v>
      </c>
    </row>
    <row r="447" spans="1:4" x14ac:dyDescent="0.3">
      <c r="A447" s="148" t="s">
        <v>943</v>
      </c>
      <c r="B447" s="5" t="s">
        <v>311</v>
      </c>
      <c r="C447" s="21">
        <v>1531879.88</v>
      </c>
      <c r="D447" s="21">
        <f>IFERROR(VLOOKUP($A447,CDA!$C$21:$F$573,4,FALSE),0)</f>
        <v>0</v>
      </c>
    </row>
    <row r="448" spans="1:4" x14ac:dyDescent="0.3">
      <c r="A448" s="148" t="s">
        <v>944</v>
      </c>
      <c r="B448" s="5" t="s">
        <v>312</v>
      </c>
      <c r="C448" s="21">
        <v>0</v>
      </c>
      <c r="D448" s="21">
        <f>IFERROR(VLOOKUP($A448,CDA!$C$21:$F$573,4,FALSE),0)</f>
        <v>0</v>
      </c>
    </row>
    <row r="449" spans="1:4" x14ac:dyDescent="0.3">
      <c r="A449" s="143" t="s">
        <v>945</v>
      </c>
      <c r="B449" s="18" t="s">
        <v>313</v>
      </c>
      <c r="C449" s="21">
        <v>1021326.6200000001</v>
      </c>
      <c r="D449" s="21">
        <f>IFERROR(VLOOKUP($A449,CDA!$C$21:$F$573,4,FALSE),0)</f>
        <v>0</v>
      </c>
    </row>
    <row r="450" spans="1:4" x14ac:dyDescent="0.3">
      <c r="A450" s="148" t="s">
        <v>946</v>
      </c>
      <c r="B450" s="2" t="s">
        <v>314</v>
      </c>
      <c r="C450" s="21">
        <v>736873.16</v>
      </c>
      <c r="D450" s="21">
        <f>IFERROR(VLOOKUP($A450,CDA!$C$21:$F$573,4,FALSE),0)</f>
        <v>0</v>
      </c>
    </row>
    <row r="451" spans="1:4" x14ac:dyDescent="0.3">
      <c r="A451" s="148" t="s">
        <v>947</v>
      </c>
      <c r="B451" s="2" t="s">
        <v>315</v>
      </c>
      <c r="C451" s="21">
        <v>284206.95</v>
      </c>
      <c r="D451" s="21">
        <f>IFERROR(VLOOKUP($A451,CDA!$C$21:$F$573,4,FALSE),0)</f>
        <v>0</v>
      </c>
    </row>
    <row r="452" spans="1:4" x14ac:dyDescent="0.3">
      <c r="A452" s="148" t="s">
        <v>1446</v>
      </c>
      <c r="B452" s="2" t="s">
        <v>1193</v>
      </c>
      <c r="C452" s="21">
        <v>246.51</v>
      </c>
      <c r="D452" s="21">
        <f>IFERROR(VLOOKUP($A452,CDA!$C$21:$F$573,4,FALSE),0)</f>
        <v>0</v>
      </c>
    </row>
    <row r="453" spans="1:4" x14ac:dyDescent="0.3">
      <c r="A453" s="148" t="s">
        <v>1447</v>
      </c>
      <c r="B453" s="2" t="s">
        <v>1194</v>
      </c>
      <c r="C453" s="21">
        <v>0</v>
      </c>
      <c r="D453" s="21">
        <f>IFERROR(VLOOKUP($A453,CDA!$C$21:$F$573,4,FALSE),0)</f>
        <v>0</v>
      </c>
    </row>
    <row r="454" spans="1:4" x14ac:dyDescent="0.3">
      <c r="A454" s="143" t="s">
        <v>948</v>
      </c>
      <c r="B454" s="17" t="s">
        <v>316</v>
      </c>
      <c r="C454" s="21">
        <v>13363203.010000002</v>
      </c>
      <c r="D454" s="21">
        <f>IFERROR(VLOOKUP($A454,CDA!$C$21:$F$573,4,FALSE),0)</f>
        <v>0</v>
      </c>
    </row>
    <row r="455" spans="1:4" x14ac:dyDescent="0.3">
      <c r="A455" s="143" t="s">
        <v>949</v>
      </c>
      <c r="B455" s="18" t="s">
        <v>317</v>
      </c>
      <c r="C455" s="21">
        <v>512274.08</v>
      </c>
      <c r="D455" s="21">
        <f>IFERROR(VLOOKUP($A455,CDA!$C$21:$F$573,4,FALSE),0)</f>
        <v>0</v>
      </c>
    </row>
    <row r="456" spans="1:4" x14ac:dyDescent="0.3">
      <c r="A456" s="148" t="s">
        <v>1374</v>
      </c>
      <c r="B456" s="2" t="s">
        <v>1313</v>
      </c>
      <c r="C456" s="21">
        <v>0</v>
      </c>
      <c r="D456" s="21">
        <f>IFERROR(VLOOKUP($A456,CDA!$C$21:$F$573,4,FALSE),0)</f>
        <v>0</v>
      </c>
    </row>
    <row r="457" spans="1:4" x14ac:dyDescent="0.3">
      <c r="A457" s="148" t="s">
        <v>1375</v>
      </c>
      <c r="B457" s="2" t="s">
        <v>1314</v>
      </c>
      <c r="C457" s="21">
        <v>0</v>
      </c>
      <c r="D457" s="21">
        <f>IFERROR(VLOOKUP($A457,CDA!$C$21:$F$573,4,FALSE),0)</f>
        <v>0</v>
      </c>
    </row>
    <row r="458" spans="1:4" x14ac:dyDescent="0.3">
      <c r="A458" s="148" t="s">
        <v>1376</v>
      </c>
      <c r="B458" s="2" t="s">
        <v>1315</v>
      </c>
      <c r="C458" s="21">
        <v>0</v>
      </c>
      <c r="D458" s="21">
        <f>IFERROR(VLOOKUP($A458,CDA!$C$21:$F$573,4,FALSE),0)</f>
        <v>0</v>
      </c>
    </row>
    <row r="459" spans="1:4" x14ac:dyDescent="0.3">
      <c r="A459" s="148" t="s">
        <v>1377</v>
      </c>
      <c r="B459" s="2" t="s">
        <v>1316</v>
      </c>
      <c r="C459" s="21">
        <v>470380.34</v>
      </c>
      <c r="D459" s="21">
        <f>IFERROR(VLOOKUP($A459,CDA!$C$21:$F$573,4,FALSE),0)</f>
        <v>0</v>
      </c>
    </row>
    <row r="460" spans="1:4" x14ac:dyDescent="0.3">
      <c r="A460" s="148" t="s">
        <v>1378</v>
      </c>
      <c r="B460" s="2" t="s">
        <v>1317</v>
      </c>
      <c r="C460" s="21">
        <v>35866.339999999997</v>
      </c>
      <c r="D460" s="21">
        <f>IFERROR(VLOOKUP($A460,CDA!$C$21:$F$573,4,FALSE),0)</f>
        <v>0</v>
      </c>
    </row>
    <row r="461" spans="1:4" x14ac:dyDescent="0.3">
      <c r="A461" s="148" t="s">
        <v>1379</v>
      </c>
      <c r="B461" s="2" t="s">
        <v>1318</v>
      </c>
      <c r="C461" s="21">
        <v>0</v>
      </c>
      <c r="D461" s="21">
        <f>IFERROR(VLOOKUP($A461,CDA!$C$21:$F$573,4,FALSE),0)</f>
        <v>0</v>
      </c>
    </row>
    <row r="462" spans="1:4" x14ac:dyDescent="0.3">
      <c r="A462" s="148" t="s">
        <v>1380</v>
      </c>
      <c r="B462" s="2" t="s">
        <v>1319</v>
      </c>
      <c r="C462" s="21">
        <v>6027.4</v>
      </c>
      <c r="D462" s="21">
        <f>IFERROR(VLOOKUP($A462,CDA!$C$21:$F$573,4,FALSE),0)</f>
        <v>0</v>
      </c>
    </row>
    <row r="463" spans="1:4" x14ac:dyDescent="0.3">
      <c r="A463" s="143" t="s">
        <v>957</v>
      </c>
      <c r="B463" s="18" t="s">
        <v>318</v>
      </c>
      <c r="C463" s="21">
        <v>12850928.930000002</v>
      </c>
      <c r="D463" s="21">
        <f>SUM(D464+D471)</f>
        <v>0</v>
      </c>
    </row>
    <row r="464" spans="1:4" x14ac:dyDescent="0.3">
      <c r="A464" s="143" t="s">
        <v>964</v>
      </c>
      <c r="B464" s="13" t="s">
        <v>1195</v>
      </c>
      <c r="C464" s="21">
        <v>8109172.79</v>
      </c>
      <c r="D464" s="21">
        <f>IFERROR(VLOOKUP($A464,CDA!$C$21:$F$573,4,FALSE),0)</f>
        <v>0</v>
      </c>
    </row>
    <row r="465" spans="1:4" x14ac:dyDescent="0.3">
      <c r="A465" s="143" t="s">
        <v>965</v>
      </c>
      <c r="B465" s="19" t="s">
        <v>1196</v>
      </c>
      <c r="C465" s="21">
        <v>28469.31</v>
      </c>
      <c r="D465" s="21">
        <f>IFERROR(VLOOKUP($A465,CDA!$C$21:$F$573,4,FALSE),0)</f>
        <v>0</v>
      </c>
    </row>
    <row r="466" spans="1:4" x14ac:dyDescent="0.3">
      <c r="A466" s="148" t="s">
        <v>1387</v>
      </c>
      <c r="B466" s="7" t="s">
        <v>1320</v>
      </c>
      <c r="C466" s="21">
        <v>28469.31</v>
      </c>
      <c r="D466" s="21">
        <f>IFERROR(VLOOKUP($A466,CDA!$C$21:$F$573,4,FALSE),0)</f>
        <v>0</v>
      </c>
    </row>
    <row r="467" spans="1:4" x14ac:dyDescent="0.3">
      <c r="A467" s="148" t="s">
        <v>1388</v>
      </c>
      <c r="B467" s="7" t="s">
        <v>1321</v>
      </c>
      <c r="C467" s="21">
        <v>0</v>
      </c>
      <c r="D467" s="21">
        <f>IFERROR(VLOOKUP($A467,CDA!$C$21:$F$573,4,FALSE),0)</f>
        <v>0</v>
      </c>
    </row>
    <row r="468" spans="1:4" x14ac:dyDescent="0.3">
      <c r="A468" s="143" t="s">
        <v>968</v>
      </c>
      <c r="B468" s="19" t="s">
        <v>1197</v>
      </c>
      <c r="C468" s="21">
        <v>8080703.4800000004</v>
      </c>
      <c r="D468" s="21">
        <f>IFERROR(VLOOKUP($A468,CDA!$C$21:$F$573,4,FALSE),0)</f>
        <v>0</v>
      </c>
    </row>
    <row r="469" spans="1:4" x14ac:dyDescent="0.3">
      <c r="A469" s="148" t="s">
        <v>1389</v>
      </c>
      <c r="B469" s="7" t="s">
        <v>1322</v>
      </c>
      <c r="C469" s="21">
        <v>8080703.4800000004</v>
      </c>
      <c r="D469" s="21">
        <f>IFERROR(VLOOKUP($A469,CDA!$C$21:$F$573,4,FALSE),0)</f>
        <v>0</v>
      </c>
    </row>
    <row r="470" spans="1:4" x14ac:dyDescent="0.3">
      <c r="A470" s="148" t="s">
        <v>1390</v>
      </c>
      <c r="B470" s="7" t="s">
        <v>1323</v>
      </c>
      <c r="C470" s="21">
        <v>0</v>
      </c>
      <c r="D470" s="21">
        <f>IFERROR(VLOOKUP($A470,CDA!$C$21:$F$573,4,FALSE),0)</f>
        <v>0</v>
      </c>
    </row>
    <row r="471" spans="1:4" x14ac:dyDescent="0.3">
      <c r="A471" s="143" t="s">
        <v>971</v>
      </c>
      <c r="B471" s="13" t="s">
        <v>1198</v>
      </c>
      <c r="C471" s="21">
        <v>4741756.1399999997</v>
      </c>
      <c r="D471" s="21">
        <f>SUM(D472,(D475:D479))</f>
        <v>0</v>
      </c>
    </row>
    <row r="472" spans="1:4" x14ac:dyDescent="0.3">
      <c r="A472" s="143" t="s">
        <v>1381</v>
      </c>
      <c r="B472" s="19" t="s">
        <v>1324</v>
      </c>
      <c r="C472" s="21">
        <v>642285.99</v>
      </c>
      <c r="D472" s="21">
        <f>IFERROR(VLOOKUP($A472,CDA!$C$21:$F$573,4,FALSE),0)</f>
        <v>0</v>
      </c>
    </row>
    <row r="473" spans="1:4" x14ac:dyDescent="0.3">
      <c r="A473" s="148" t="s">
        <v>1382</v>
      </c>
      <c r="B473" s="7" t="s">
        <v>1325</v>
      </c>
      <c r="C473" s="21">
        <v>0</v>
      </c>
      <c r="D473" s="21">
        <f>IFERROR(VLOOKUP($A473,CDA!$C$21:$F$573,4,FALSE),0)</f>
        <v>0</v>
      </c>
    </row>
    <row r="474" spans="1:4" x14ac:dyDescent="0.3">
      <c r="A474" s="148" t="s">
        <v>1383</v>
      </c>
      <c r="B474" s="7" t="s">
        <v>1326</v>
      </c>
      <c r="C474" s="21">
        <v>642285.99</v>
      </c>
      <c r="D474" s="21">
        <f>IFERROR(VLOOKUP($A474,CDA!$C$21:$F$573,4,FALSE),0)</f>
        <v>0</v>
      </c>
    </row>
    <row r="475" spans="1:4" x14ac:dyDescent="0.3">
      <c r="A475" s="148" t="s">
        <v>1384</v>
      </c>
      <c r="B475" s="6" t="s">
        <v>1327</v>
      </c>
      <c r="C475" s="21">
        <v>2701379.34</v>
      </c>
      <c r="D475" s="21">
        <f>IFERROR(VLOOKUP($A475,CDA!$C$21:$F$573,4,FALSE),0)</f>
        <v>0</v>
      </c>
    </row>
    <row r="476" spans="1:4" x14ac:dyDescent="0.3">
      <c r="A476" s="148" t="s">
        <v>1385</v>
      </c>
      <c r="B476" s="6" t="s">
        <v>1328</v>
      </c>
      <c r="C476" s="21">
        <v>744875.01</v>
      </c>
      <c r="D476" s="21">
        <f>IFERROR(VLOOKUP($A476,CDA!$C$21:$F$573,4,FALSE),0)</f>
        <v>0</v>
      </c>
    </row>
    <row r="477" spans="1:4" x14ac:dyDescent="0.3">
      <c r="A477" s="148" t="s">
        <v>1386</v>
      </c>
      <c r="B477" s="6" t="s">
        <v>1329</v>
      </c>
      <c r="C477" s="21">
        <v>115436.17</v>
      </c>
      <c r="D477" s="21">
        <f>IFERROR(VLOOKUP($A477,CDA!$C$21:$F$573,4,FALSE),0)</f>
        <v>0</v>
      </c>
    </row>
    <row r="478" spans="1:4" x14ac:dyDescent="0.3">
      <c r="A478" s="148" t="s">
        <v>1391</v>
      </c>
      <c r="B478" s="6" t="s">
        <v>1330</v>
      </c>
      <c r="C478" s="21">
        <v>334582.37</v>
      </c>
      <c r="D478" s="21">
        <f>IFERROR(VLOOKUP($A478,CDA!$C$21:$F$573,4,FALSE),0)</f>
        <v>0</v>
      </c>
    </row>
    <row r="479" spans="1:4" x14ac:dyDescent="0.3">
      <c r="A479" s="148" t="s">
        <v>1392</v>
      </c>
      <c r="B479" s="6" t="s">
        <v>1331</v>
      </c>
      <c r="C479" s="21">
        <v>203197.26</v>
      </c>
      <c r="D479" s="21">
        <f>IFERROR(VLOOKUP($A479,CDA!$C$21:$F$573,4,FALSE),0)</f>
        <v>0</v>
      </c>
    </row>
    <row r="480" spans="1:4" x14ac:dyDescent="0.3">
      <c r="A480" s="143" t="s">
        <v>974</v>
      </c>
      <c r="B480" s="17" t="s">
        <v>1199</v>
      </c>
      <c r="C480" s="21">
        <v>503771.77</v>
      </c>
      <c r="D480" s="21">
        <f>IFERROR(VLOOKUP($A480,CDA!$C$21:$F$573,4,FALSE),0)</f>
        <v>0</v>
      </c>
    </row>
    <row r="481" spans="1:4" x14ac:dyDescent="0.3">
      <c r="A481" s="148" t="s">
        <v>975</v>
      </c>
      <c r="B481" s="5" t="s">
        <v>1200</v>
      </c>
      <c r="C481" s="21">
        <v>0</v>
      </c>
      <c r="D481" s="21">
        <f>IFERROR(VLOOKUP($A481,CDA!$C$21:$F$573,4,FALSE),0)</f>
        <v>0</v>
      </c>
    </row>
    <row r="482" spans="1:4" x14ac:dyDescent="0.3">
      <c r="A482" s="143" t="s">
        <v>976</v>
      </c>
      <c r="B482" s="18" t="s">
        <v>1201</v>
      </c>
      <c r="C482" s="21">
        <v>503771.77</v>
      </c>
      <c r="D482" s="21">
        <f>IFERROR(VLOOKUP($A482,CDA!$C$21:$F$573,4,FALSE),0)</f>
        <v>0</v>
      </c>
    </row>
    <row r="483" spans="1:4" x14ac:dyDescent="0.3">
      <c r="A483" s="148" t="s">
        <v>1393</v>
      </c>
      <c r="B483" s="2" t="s">
        <v>1332</v>
      </c>
      <c r="C483" s="21">
        <v>0</v>
      </c>
      <c r="D483" s="21">
        <f>IFERROR(VLOOKUP($A483,CDA!$C$21:$F$573,4,FALSE),0)</f>
        <v>0</v>
      </c>
    </row>
    <row r="484" spans="1:4" x14ac:dyDescent="0.3">
      <c r="A484" s="148" t="s">
        <v>1394</v>
      </c>
      <c r="B484" s="2" t="s">
        <v>1333</v>
      </c>
      <c r="C484" s="21">
        <v>503771.77</v>
      </c>
      <c r="D484" s="21">
        <f>IFERROR(VLOOKUP($A484,CDA!$C$21:$F$573,4,FALSE),0)</f>
        <v>0</v>
      </c>
    </row>
    <row r="485" spans="1:4" x14ac:dyDescent="0.3">
      <c r="A485" s="143" t="s">
        <v>979</v>
      </c>
      <c r="B485" s="17" t="s">
        <v>1202</v>
      </c>
      <c r="C485" s="21">
        <v>-238867.92000000004</v>
      </c>
      <c r="D485" s="21">
        <f>IFERROR(VLOOKUP($A485,CDA!$C$21:$F$573,4,FALSE),0)</f>
        <v>0</v>
      </c>
    </row>
    <row r="486" spans="1:4" x14ac:dyDescent="0.3">
      <c r="A486" s="143" t="s">
        <v>980</v>
      </c>
      <c r="B486" s="18" t="s">
        <v>1203</v>
      </c>
      <c r="C486" s="21">
        <v>-146690.16000000003</v>
      </c>
      <c r="D486" s="21">
        <f>IFERROR(VLOOKUP($A486,CDA!$C$21:$F$573,4,FALSE),0)</f>
        <v>0</v>
      </c>
    </row>
    <row r="487" spans="1:4" x14ac:dyDescent="0.3">
      <c r="A487" s="148" t="s">
        <v>981</v>
      </c>
      <c r="B487" s="2" t="s">
        <v>1204</v>
      </c>
      <c r="C487" s="21">
        <v>92677.74</v>
      </c>
      <c r="D487" s="21">
        <f>IFERROR(VLOOKUP($A487,CDA!$C$21:$F$573,4,FALSE),0)</f>
        <v>0</v>
      </c>
    </row>
    <row r="488" spans="1:4" x14ac:dyDescent="0.3">
      <c r="A488" s="148" t="s">
        <v>982</v>
      </c>
      <c r="B488" s="2" t="s">
        <v>1205</v>
      </c>
      <c r="C488" s="21">
        <v>0</v>
      </c>
      <c r="D488" s="21">
        <f>IFERROR(VLOOKUP($A488,CDA!$C$21:$F$573,4,FALSE),0)</f>
        <v>0</v>
      </c>
    </row>
    <row r="489" spans="1:4" x14ac:dyDescent="0.3">
      <c r="A489" s="148" t="s">
        <v>983</v>
      </c>
      <c r="B489" s="2" t="s">
        <v>1206</v>
      </c>
      <c r="C489" s="21">
        <v>-290949.46000000002</v>
      </c>
      <c r="D489" s="21">
        <f>IFERROR(VLOOKUP($A489,CDA!$C$21:$F$573,4,FALSE),0)</f>
        <v>0</v>
      </c>
    </row>
    <row r="490" spans="1:4" x14ac:dyDescent="0.3">
      <c r="A490" s="148" t="s">
        <v>984</v>
      </c>
      <c r="B490" s="2" t="s">
        <v>1207</v>
      </c>
      <c r="C490" s="21">
        <v>-12688.66</v>
      </c>
      <c r="D490" s="21">
        <f>IFERROR(VLOOKUP($A490,CDA!$C$21:$F$573,4,FALSE),0)</f>
        <v>0</v>
      </c>
    </row>
    <row r="491" spans="1:4" x14ac:dyDescent="0.3">
      <c r="A491" s="148" t="s">
        <v>985</v>
      </c>
      <c r="B491" s="2" t="s">
        <v>1208</v>
      </c>
      <c r="C491" s="21">
        <v>137627.6</v>
      </c>
      <c r="D491" s="21">
        <f>IFERROR(VLOOKUP($A491,CDA!$C$21:$F$573,4,FALSE),0)</f>
        <v>0</v>
      </c>
    </row>
    <row r="492" spans="1:4" x14ac:dyDescent="0.3">
      <c r="A492" s="148" t="s">
        <v>986</v>
      </c>
      <c r="B492" s="2" t="s">
        <v>1209</v>
      </c>
      <c r="C492" s="21">
        <v>7473.07</v>
      </c>
      <c r="D492" s="21">
        <f>IFERROR(VLOOKUP($A492,CDA!$C$21:$F$573,4,FALSE),0)</f>
        <v>0</v>
      </c>
    </row>
    <row r="493" spans="1:4" x14ac:dyDescent="0.3">
      <c r="A493" s="148" t="s">
        <v>987</v>
      </c>
      <c r="B493" s="2" t="s">
        <v>1210</v>
      </c>
      <c r="C493" s="21">
        <v>-69.790000000000006</v>
      </c>
      <c r="D493" s="21">
        <f>IFERROR(VLOOKUP($A493,CDA!$C$21:$F$573,4,FALSE),0)</f>
        <v>0</v>
      </c>
    </row>
    <row r="494" spans="1:4" x14ac:dyDescent="0.3">
      <c r="A494" s="148" t="s">
        <v>988</v>
      </c>
      <c r="B494" s="2" t="s">
        <v>1211</v>
      </c>
      <c r="C494" s="21">
        <v>-80760.66</v>
      </c>
      <c r="D494" s="21">
        <f>IFERROR(VLOOKUP($A494,CDA!$C$21:$F$573,4,FALSE),0)</f>
        <v>0</v>
      </c>
    </row>
    <row r="495" spans="1:4" x14ac:dyDescent="0.3">
      <c r="A495" s="143" t="s">
        <v>989</v>
      </c>
      <c r="B495" s="18" t="s">
        <v>1212</v>
      </c>
      <c r="C495" s="21">
        <v>-92177.760000000009</v>
      </c>
      <c r="D495" s="21">
        <f>IFERROR(VLOOKUP($A495,CDA!$C$21:$F$573,4,FALSE),0)</f>
        <v>0</v>
      </c>
    </row>
    <row r="496" spans="1:4" x14ac:dyDescent="0.3">
      <c r="A496" s="148" t="s">
        <v>990</v>
      </c>
      <c r="B496" s="2" t="s">
        <v>1213</v>
      </c>
      <c r="C496" s="21">
        <v>0</v>
      </c>
      <c r="D496" s="21">
        <f>IFERROR(VLOOKUP($A496,CDA!$C$21:$F$573,4,FALSE),0)</f>
        <v>0</v>
      </c>
    </row>
    <row r="497" spans="1:4" x14ac:dyDescent="0.3">
      <c r="A497" s="148" t="s">
        <v>991</v>
      </c>
      <c r="B497" s="2" t="s">
        <v>1214</v>
      </c>
      <c r="C497" s="21">
        <v>19968.580000000002</v>
      </c>
      <c r="D497" s="21">
        <f>IFERROR(VLOOKUP($A497,CDA!$C$21:$F$573,4,FALSE),0)</f>
        <v>0</v>
      </c>
    </row>
    <row r="498" spans="1:4" x14ac:dyDescent="0.3">
      <c r="A498" s="148" t="s">
        <v>992</v>
      </c>
      <c r="B498" s="2" t="s">
        <v>1215</v>
      </c>
      <c r="C498" s="21">
        <v>0</v>
      </c>
      <c r="D498" s="21">
        <f>IFERROR(VLOOKUP($A498,CDA!$C$21:$F$573,4,FALSE),0)</f>
        <v>0</v>
      </c>
    </row>
    <row r="499" spans="1:4" x14ac:dyDescent="0.3">
      <c r="A499" s="148" t="s">
        <v>993</v>
      </c>
      <c r="B499" s="2" t="s">
        <v>1216</v>
      </c>
      <c r="C499" s="21">
        <v>-121191.85</v>
      </c>
      <c r="D499" s="21">
        <f>IFERROR(VLOOKUP($A499,CDA!$C$21:$F$573,4,FALSE),0)</f>
        <v>0</v>
      </c>
    </row>
    <row r="500" spans="1:4" x14ac:dyDescent="0.3">
      <c r="A500" s="148" t="s">
        <v>994</v>
      </c>
      <c r="B500" s="2" t="s">
        <v>1217</v>
      </c>
      <c r="C500" s="21">
        <v>339.69</v>
      </c>
      <c r="D500" s="21">
        <f>IFERROR(VLOOKUP($A500,CDA!$C$21:$F$573,4,FALSE),0)</f>
        <v>0</v>
      </c>
    </row>
    <row r="501" spans="1:4" x14ac:dyDescent="0.3">
      <c r="A501" s="148" t="s">
        <v>995</v>
      </c>
      <c r="B501" s="2" t="s">
        <v>1218</v>
      </c>
      <c r="C501" s="21">
        <v>8705.82</v>
      </c>
      <c r="D501" s="21">
        <f>IFERROR(VLOOKUP($A501,CDA!$C$21:$F$573,4,FALSE),0)</f>
        <v>0</v>
      </c>
    </row>
    <row r="502" spans="1:4" x14ac:dyDescent="0.3">
      <c r="A502" s="143" t="s">
        <v>996</v>
      </c>
      <c r="B502" s="17" t="s">
        <v>1219</v>
      </c>
      <c r="C502" s="21">
        <v>8208853.3799999999</v>
      </c>
      <c r="D502" s="21">
        <f>IFERROR(VLOOKUP($A502,CDA!$C$21:$F$573,4,FALSE),0)</f>
        <v>0</v>
      </c>
    </row>
    <row r="503" spans="1:4" x14ac:dyDescent="0.3">
      <c r="A503" s="143" t="s">
        <v>997</v>
      </c>
      <c r="B503" s="18" t="s">
        <v>1220</v>
      </c>
      <c r="C503" s="21">
        <v>3362679.79</v>
      </c>
      <c r="D503" s="21">
        <f>IFERROR(VLOOKUP($A503,CDA!$C$21:$F$573,4,FALSE),0)</f>
        <v>0</v>
      </c>
    </row>
    <row r="504" spans="1:4" x14ac:dyDescent="0.3">
      <c r="A504" s="148" t="s">
        <v>998</v>
      </c>
      <c r="B504" s="2" t="s">
        <v>1221</v>
      </c>
      <c r="C504" s="21">
        <v>590000</v>
      </c>
      <c r="D504" s="21">
        <f>IFERROR(VLOOKUP($A504,CDA!$C$21:$F$573,4,FALSE),0)</f>
        <v>0</v>
      </c>
    </row>
    <row r="505" spans="1:4" x14ac:dyDescent="0.3">
      <c r="A505" s="148" t="s">
        <v>999</v>
      </c>
      <c r="B505" s="2" t="s">
        <v>1222</v>
      </c>
      <c r="C505" s="21">
        <v>30000</v>
      </c>
      <c r="D505" s="21">
        <f>IFERROR(VLOOKUP($A505,CDA!$C$21:$F$573,4,FALSE),0)</f>
        <v>0</v>
      </c>
    </row>
    <row r="506" spans="1:4" x14ac:dyDescent="0.3">
      <c r="A506" s="148" t="s">
        <v>1000</v>
      </c>
      <c r="B506" s="2" t="s">
        <v>1223</v>
      </c>
      <c r="C506" s="21">
        <v>415319.03999999998</v>
      </c>
      <c r="D506" s="21">
        <f>IFERROR(VLOOKUP($A506,CDA!$C$21:$F$573,4,FALSE),0)</f>
        <v>0</v>
      </c>
    </row>
    <row r="507" spans="1:4" x14ac:dyDescent="0.3">
      <c r="A507" s="148" t="s">
        <v>1001</v>
      </c>
      <c r="B507" s="2" t="s">
        <v>1224</v>
      </c>
      <c r="C507" s="21">
        <v>2327360.75</v>
      </c>
      <c r="D507" s="21">
        <f>IFERROR(VLOOKUP($A507,CDA!$C$21:$F$573,4,FALSE),0)</f>
        <v>0</v>
      </c>
    </row>
    <row r="508" spans="1:4" x14ac:dyDescent="0.3">
      <c r="A508" s="148" t="s">
        <v>1448</v>
      </c>
      <c r="B508" s="2" t="s">
        <v>1225</v>
      </c>
      <c r="C508" s="21">
        <v>0</v>
      </c>
      <c r="D508" s="21">
        <f>IFERROR(VLOOKUP($A508,CDA!$C$21:$F$573,4,FALSE),0)</f>
        <v>0</v>
      </c>
    </row>
    <row r="509" spans="1:4" x14ac:dyDescent="0.3">
      <c r="A509" s="148" t="s">
        <v>1002</v>
      </c>
      <c r="B509" s="2" t="s">
        <v>1226</v>
      </c>
      <c r="C509" s="21">
        <v>0</v>
      </c>
      <c r="D509" s="21">
        <f>IFERROR(VLOOKUP($A509,CDA!$C$21:$F$573,4,FALSE),0)</f>
        <v>0</v>
      </c>
    </row>
    <row r="510" spans="1:4" x14ac:dyDescent="0.3">
      <c r="A510" s="148" t="s">
        <v>1396</v>
      </c>
      <c r="B510" s="2" t="s">
        <v>1227</v>
      </c>
      <c r="C510" s="21">
        <v>0</v>
      </c>
      <c r="D510" s="21">
        <f>IFERROR(VLOOKUP($A510,CDA!$C$21:$F$573,4,FALSE),0)</f>
        <v>0</v>
      </c>
    </row>
    <row r="511" spans="1:4" x14ac:dyDescent="0.3">
      <c r="A511" s="148" t="s">
        <v>1003</v>
      </c>
      <c r="B511" s="5" t="s">
        <v>1228</v>
      </c>
      <c r="C511" s="21">
        <v>268685.05</v>
      </c>
      <c r="D511" s="21">
        <f>IFERROR(VLOOKUP($A511,CDA!$C$21:$F$573,4,FALSE),0)</f>
        <v>0</v>
      </c>
    </row>
    <row r="512" spans="1:4" x14ac:dyDescent="0.3">
      <c r="A512" s="143" t="s">
        <v>1004</v>
      </c>
      <c r="B512" s="18" t="s">
        <v>1229</v>
      </c>
      <c r="C512" s="21">
        <v>1493269.84</v>
      </c>
      <c r="D512" s="21">
        <f>IFERROR(VLOOKUP($A512,CDA!$C$21:$F$573,4,FALSE),0)</f>
        <v>0</v>
      </c>
    </row>
    <row r="513" spans="1:4" x14ac:dyDescent="0.3">
      <c r="A513" s="148" t="s">
        <v>1449</v>
      </c>
      <c r="B513" s="2" t="s">
        <v>1230</v>
      </c>
      <c r="C513" s="21">
        <v>1374420.03</v>
      </c>
      <c r="D513" s="21">
        <f>IFERROR(VLOOKUP($A513,CDA!$C$21:$F$573,4,FALSE),0)</f>
        <v>0</v>
      </c>
    </row>
    <row r="514" spans="1:4" x14ac:dyDescent="0.3">
      <c r="A514" s="148" t="s">
        <v>1005</v>
      </c>
      <c r="B514" s="2" t="s">
        <v>1231</v>
      </c>
      <c r="C514" s="21">
        <v>0</v>
      </c>
      <c r="D514" s="21">
        <f>IFERROR(VLOOKUP($A514,CDA!$C$21:$F$573,4,FALSE),0)</f>
        <v>0</v>
      </c>
    </row>
    <row r="515" spans="1:4" x14ac:dyDescent="0.3">
      <c r="A515" s="143" t="s">
        <v>1006</v>
      </c>
      <c r="B515" s="13" t="s">
        <v>1232</v>
      </c>
      <c r="C515" s="21">
        <v>5100</v>
      </c>
      <c r="D515" s="21">
        <f>SUM(D516:D517)</f>
        <v>0</v>
      </c>
    </row>
    <row r="516" spans="1:4" x14ac:dyDescent="0.3">
      <c r="A516" s="148" t="s">
        <v>1395</v>
      </c>
      <c r="B516" s="6" t="s">
        <v>1334</v>
      </c>
      <c r="C516" s="21">
        <v>0</v>
      </c>
      <c r="D516" s="21">
        <f>IFERROR(VLOOKUP($A516,CDA!$C$21:$F$573,4,FALSE),0)</f>
        <v>0</v>
      </c>
    </row>
    <row r="517" spans="1:4" x14ac:dyDescent="0.3">
      <c r="A517" s="148" t="s">
        <v>1450</v>
      </c>
      <c r="B517" s="6" t="s">
        <v>1335</v>
      </c>
      <c r="C517" s="21">
        <v>5100</v>
      </c>
      <c r="D517" s="21">
        <f>IFERROR(VLOOKUP($A517,CDA!$C$21:$F$573,4,FALSE),0)</f>
        <v>0</v>
      </c>
    </row>
    <row r="518" spans="1:4" x14ac:dyDescent="0.3">
      <c r="A518" s="148" t="s">
        <v>1007</v>
      </c>
      <c r="B518" s="2" t="s">
        <v>1233</v>
      </c>
      <c r="C518" s="21">
        <v>0</v>
      </c>
      <c r="D518" s="21">
        <f>IFERROR(VLOOKUP($A518,CDA!$C$21:$F$573,4,FALSE),0)</f>
        <v>0</v>
      </c>
    </row>
    <row r="519" spans="1:4" x14ac:dyDescent="0.3">
      <c r="A519" s="148" t="s">
        <v>1008</v>
      </c>
      <c r="B519" s="2" t="s">
        <v>1234</v>
      </c>
      <c r="C519" s="21">
        <v>113749.81</v>
      </c>
      <c r="D519" s="21">
        <f>IFERROR(VLOOKUP($A519,CDA!$C$21:$F$573,4,FALSE),0)</f>
        <v>0</v>
      </c>
    </row>
    <row r="520" spans="1:4" x14ac:dyDescent="0.3">
      <c r="A520" s="148" t="s">
        <v>1451</v>
      </c>
      <c r="B520" s="2" t="s">
        <v>1235</v>
      </c>
      <c r="C520" s="21">
        <v>0</v>
      </c>
      <c r="D520" s="21">
        <f>IFERROR(VLOOKUP($A520,CDA!$C$21:$F$573,4,FALSE),0)</f>
        <v>0</v>
      </c>
    </row>
    <row r="521" spans="1:4" x14ac:dyDescent="0.3">
      <c r="A521" s="143" t="s">
        <v>1009</v>
      </c>
      <c r="B521" s="18" t="s">
        <v>1236</v>
      </c>
      <c r="C521" s="21">
        <v>3084218.7</v>
      </c>
      <c r="D521" s="21">
        <f>IFERROR(VLOOKUP($A521,CDA!$C$21:$F$573,4,FALSE),0)</f>
        <v>0</v>
      </c>
    </row>
    <row r="522" spans="1:4" x14ac:dyDescent="0.3">
      <c r="A522" s="148" t="s">
        <v>1011</v>
      </c>
      <c r="B522" s="2" t="s">
        <v>1237</v>
      </c>
      <c r="C522" s="21">
        <v>1650300.84</v>
      </c>
      <c r="D522" s="21">
        <f>IFERROR(VLOOKUP($A522,CDA!$C$21:$F$573,4,FALSE),0)</f>
        <v>0</v>
      </c>
    </row>
    <row r="523" spans="1:4" x14ac:dyDescent="0.3">
      <c r="A523" s="148" t="s">
        <v>1012</v>
      </c>
      <c r="B523" s="2" t="s">
        <v>1238</v>
      </c>
      <c r="C523" s="21">
        <v>240293.62</v>
      </c>
      <c r="D523" s="21">
        <f>IFERROR(VLOOKUP($A523,CDA!$C$21:$F$573,4,FALSE),0)</f>
        <v>0</v>
      </c>
    </row>
    <row r="524" spans="1:4" x14ac:dyDescent="0.3">
      <c r="A524" s="148" t="s">
        <v>1013</v>
      </c>
      <c r="B524" s="2" t="s">
        <v>1239</v>
      </c>
      <c r="C524" s="21">
        <v>440026.25</v>
      </c>
      <c r="D524" s="21">
        <f>IFERROR(VLOOKUP($A524,CDA!$C$21:$F$573,4,FALSE),0)</f>
        <v>0</v>
      </c>
    </row>
    <row r="525" spans="1:4" x14ac:dyDescent="0.3">
      <c r="A525" s="148" t="s">
        <v>1014</v>
      </c>
      <c r="B525" s="2" t="s">
        <v>1240</v>
      </c>
      <c r="C525" s="21">
        <v>130283.43</v>
      </c>
      <c r="D525" s="21">
        <f>IFERROR(VLOOKUP($A525,CDA!$C$21:$F$573,4,FALSE),0)</f>
        <v>0</v>
      </c>
    </row>
    <row r="526" spans="1:4" x14ac:dyDescent="0.3">
      <c r="A526" s="148" t="s">
        <v>1015</v>
      </c>
      <c r="B526" s="2" t="s">
        <v>1241</v>
      </c>
      <c r="C526" s="21">
        <v>116201.8</v>
      </c>
      <c r="D526" s="21">
        <f>IFERROR(VLOOKUP($A526,CDA!$C$21:$F$573,4,FALSE),0)</f>
        <v>0</v>
      </c>
    </row>
    <row r="527" spans="1:4" x14ac:dyDescent="0.3">
      <c r="A527" s="148" t="s">
        <v>1398</v>
      </c>
      <c r="B527" s="2" t="s">
        <v>1242</v>
      </c>
      <c r="C527" s="21">
        <v>0</v>
      </c>
      <c r="D527" s="21">
        <f>IFERROR(VLOOKUP($A527,CDA!$C$21:$F$573,4,FALSE),0)</f>
        <v>0</v>
      </c>
    </row>
    <row r="528" spans="1:4" x14ac:dyDescent="0.3">
      <c r="A528" s="148" t="s">
        <v>1452</v>
      </c>
      <c r="B528" s="2" t="s">
        <v>1243</v>
      </c>
      <c r="C528" s="21">
        <v>0</v>
      </c>
      <c r="D528" s="21">
        <f>IFERROR(VLOOKUP($A528,CDA!$C$21:$F$573,4,FALSE),0)</f>
        <v>0</v>
      </c>
    </row>
    <row r="529" spans="1:4" x14ac:dyDescent="0.3">
      <c r="A529" s="148" t="s">
        <v>1397</v>
      </c>
      <c r="B529" s="2" t="s">
        <v>1244</v>
      </c>
      <c r="C529" s="21">
        <v>0</v>
      </c>
      <c r="D529" s="21">
        <f>IFERROR(VLOOKUP($A529,CDA!$C$21:$F$573,4,FALSE),0)</f>
        <v>0</v>
      </c>
    </row>
    <row r="530" spans="1:4" x14ac:dyDescent="0.3">
      <c r="A530" s="148" t="s">
        <v>1453</v>
      </c>
      <c r="B530" s="2" t="s">
        <v>1245</v>
      </c>
      <c r="C530" s="21">
        <v>322122.68</v>
      </c>
      <c r="D530" s="21">
        <f>IFERROR(VLOOKUP($A530,CDA!$C$21:$F$573,4,FALSE),0)</f>
        <v>0</v>
      </c>
    </row>
    <row r="531" spans="1:4" x14ac:dyDescent="0.3">
      <c r="A531" s="148" t="s">
        <v>1016</v>
      </c>
      <c r="B531" s="2" t="s">
        <v>1246</v>
      </c>
      <c r="C531" s="21">
        <v>184990.07999999999</v>
      </c>
      <c r="D531" s="21">
        <f>IFERROR(VLOOKUP($A531,CDA!$C$21:$F$573,4,FALSE),0)</f>
        <v>0</v>
      </c>
    </row>
    <row r="532" spans="1:4" x14ac:dyDescent="0.3">
      <c r="A532" s="143" t="s">
        <v>1020</v>
      </c>
      <c r="B532" s="16" t="s">
        <v>319</v>
      </c>
      <c r="C532" s="21">
        <v>-52790.27</v>
      </c>
      <c r="D532" s="21">
        <f>IFERROR(VLOOKUP($A532,CDA!$C$21:$F$573,4,FALSE),0)</f>
        <v>0</v>
      </c>
    </row>
    <row r="533" spans="1:4" x14ac:dyDescent="0.3">
      <c r="A533" s="143" t="s">
        <v>1021</v>
      </c>
      <c r="B533" s="17" t="s">
        <v>320</v>
      </c>
      <c r="C533" s="21">
        <v>925.73</v>
      </c>
      <c r="D533" s="21">
        <f>IFERROR(VLOOKUP($A533,CDA!$C$21:$F$573,4,FALSE),0)</f>
        <v>0</v>
      </c>
    </row>
    <row r="534" spans="1:4" x14ac:dyDescent="0.3">
      <c r="A534" s="148" t="s">
        <v>1022</v>
      </c>
      <c r="B534" s="5" t="s">
        <v>321</v>
      </c>
      <c r="C534" s="21">
        <v>1.36</v>
      </c>
      <c r="D534" s="21">
        <f>IFERROR(VLOOKUP($A534,CDA!$C$21:$F$573,4,FALSE),0)</f>
        <v>0</v>
      </c>
    </row>
    <row r="535" spans="1:4" x14ac:dyDescent="0.3">
      <c r="A535" s="148" t="s">
        <v>1023</v>
      </c>
      <c r="B535" s="5" t="s">
        <v>322</v>
      </c>
      <c r="C535" s="21">
        <v>0</v>
      </c>
      <c r="D535" s="21">
        <f>IFERROR(VLOOKUP($A535,CDA!$C$21:$F$573,4,FALSE),0)</f>
        <v>0</v>
      </c>
    </row>
    <row r="536" spans="1:4" x14ac:dyDescent="0.3">
      <c r="A536" s="148" t="s">
        <v>1024</v>
      </c>
      <c r="B536" s="5" t="s">
        <v>323</v>
      </c>
      <c r="C536" s="21">
        <v>924.37</v>
      </c>
      <c r="D536" s="21">
        <f>IFERROR(VLOOKUP($A536,CDA!$C$21:$F$573,4,FALSE),0)</f>
        <v>0</v>
      </c>
    </row>
    <row r="537" spans="1:4" x14ac:dyDescent="0.3">
      <c r="A537" s="143" t="s">
        <v>1025</v>
      </c>
      <c r="B537" s="17" t="s">
        <v>324</v>
      </c>
      <c r="C537" s="21">
        <v>18431.12</v>
      </c>
      <c r="D537" s="21">
        <f>IFERROR(VLOOKUP($A537,CDA!$C$21:$F$573,4,FALSE),0)</f>
        <v>0</v>
      </c>
    </row>
    <row r="538" spans="1:4" x14ac:dyDescent="0.3">
      <c r="A538" s="148" t="s">
        <v>1026</v>
      </c>
      <c r="B538" s="5" t="s">
        <v>325</v>
      </c>
      <c r="C538" s="21">
        <v>0</v>
      </c>
      <c r="D538" s="21">
        <f>IFERROR(VLOOKUP($A538,CDA!$C$21:$F$573,4,FALSE),0)</f>
        <v>0</v>
      </c>
    </row>
    <row r="539" spans="1:4" x14ac:dyDescent="0.3">
      <c r="A539" s="148" t="s">
        <v>1027</v>
      </c>
      <c r="B539" s="5" t="s">
        <v>326</v>
      </c>
      <c r="C539" s="21">
        <v>0</v>
      </c>
      <c r="D539" s="21">
        <f>IFERROR(VLOOKUP($A539,CDA!$C$21:$F$573,4,FALSE),0)</f>
        <v>0</v>
      </c>
    </row>
    <row r="540" spans="1:4" x14ac:dyDescent="0.3">
      <c r="A540" s="148" t="s">
        <v>1028</v>
      </c>
      <c r="B540" s="5" t="s">
        <v>327</v>
      </c>
      <c r="C540" s="21">
        <v>0</v>
      </c>
      <c r="D540" s="21">
        <f>IFERROR(VLOOKUP($A540,CDA!$C$21:$F$573,4,FALSE),0)</f>
        <v>0</v>
      </c>
    </row>
    <row r="541" spans="1:4" x14ac:dyDescent="0.3">
      <c r="A541" s="148" t="s">
        <v>1029</v>
      </c>
      <c r="B541" s="5" t="s">
        <v>328</v>
      </c>
      <c r="C541" s="21">
        <v>18431.12</v>
      </c>
      <c r="D541" s="21">
        <f>IFERROR(VLOOKUP($A541,CDA!$C$21:$F$573,4,FALSE),0)</f>
        <v>0</v>
      </c>
    </row>
    <row r="542" spans="1:4" x14ac:dyDescent="0.3">
      <c r="A542" s="148" t="s">
        <v>1030</v>
      </c>
      <c r="B542" s="5" t="s">
        <v>329</v>
      </c>
      <c r="C542" s="21">
        <v>0</v>
      </c>
      <c r="D542" s="21">
        <f>IFERROR(VLOOKUP($A542,CDA!$C$21:$F$573,4,FALSE),0)</f>
        <v>0</v>
      </c>
    </row>
    <row r="543" spans="1:4" x14ac:dyDescent="0.3">
      <c r="A543" s="143" t="s">
        <v>1031</v>
      </c>
      <c r="B543" s="17" t="s">
        <v>330</v>
      </c>
      <c r="C543" s="21">
        <v>72147.12</v>
      </c>
      <c r="D543" s="21">
        <f>IFERROR(VLOOKUP($A543,CDA!$C$21:$F$573,4,FALSE),0)</f>
        <v>0</v>
      </c>
    </row>
    <row r="544" spans="1:4" x14ac:dyDescent="0.3">
      <c r="A544" s="148" t="s">
        <v>1032</v>
      </c>
      <c r="B544" s="5" t="s">
        <v>331</v>
      </c>
      <c r="C544" s="21">
        <v>0</v>
      </c>
      <c r="D544" s="21">
        <f>IFERROR(VLOOKUP($A544,CDA!$C$21:$F$573,4,FALSE),0)</f>
        <v>0</v>
      </c>
    </row>
    <row r="545" spans="1:4" x14ac:dyDescent="0.3">
      <c r="A545" s="148" t="s">
        <v>1033</v>
      </c>
      <c r="B545" s="5" t="s">
        <v>332</v>
      </c>
      <c r="C545" s="21">
        <v>7818.55</v>
      </c>
      <c r="D545" s="21">
        <f>IFERROR(VLOOKUP($A545,CDA!$C$21:$F$573,4,FALSE),0)</f>
        <v>0</v>
      </c>
    </row>
    <row r="546" spans="1:4" x14ac:dyDescent="0.3">
      <c r="A546" s="148" t="s">
        <v>1034</v>
      </c>
      <c r="B546" s="5" t="s">
        <v>333</v>
      </c>
      <c r="C546" s="21">
        <v>64328.57</v>
      </c>
      <c r="D546" s="21">
        <f>IFERROR(VLOOKUP($A546,CDA!$C$21:$F$573,4,FALSE),0)</f>
        <v>0</v>
      </c>
    </row>
    <row r="547" spans="1:4" x14ac:dyDescent="0.3">
      <c r="A547" s="143" t="s">
        <v>1035</v>
      </c>
      <c r="B547" s="17" t="s">
        <v>334</v>
      </c>
      <c r="C547" s="21">
        <v>0</v>
      </c>
      <c r="D547" s="21">
        <f>IFERROR(VLOOKUP($A547,CDA!$C$21:$F$573,4,FALSE),0)</f>
        <v>0</v>
      </c>
    </row>
    <row r="548" spans="1:4" x14ac:dyDescent="0.3">
      <c r="A548" s="148" t="s">
        <v>1036</v>
      </c>
      <c r="B548" s="5" t="s">
        <v>335</v>
      </c>
      <c r="C548" s="21">
        <v>0</v>
      </c>
      <c r="D548" s="21">
        <f>IFERROR(VLOOKUP($A548,CDA!$C$21:$F$573,4,FALSE),0)</f>
        <v>0</v>
      </c>
    </row>
    <row r="549" spans="1:4" x14ac:dyDescent="0.3">
      <c r="A549" s="148" t="s">
        <v>1037</v>
      </c>
      <c r="B549" s="5" t="s">
        <v>336</v>
      </c>
      <c r="C549" s="21">
        <v>0</v>
      </c>
      <c r="D549" s="21">
        <f>IFERROR(VLOOKUP($A549,CDA!$C$21:$F$573,4,FALSE),0)</f>
        <v>0</v>
      </c>
    </row>
    <row r="550" spans="1:4" x14ac:dyDescent="0.3">
      <c r="A550" s="143" t="s">
        <v>1038</v>
      </c>
      <c r="B550" s="16" t="s">
        <v>337</v>
      </c>
      <c r="C550" s="21">
        <v>0</v>
      </c>
      <c r="D550" s="21">
        <f>IFERROR(VLOOKUP($A550,CDA!$C$21:$F$573,4,FALSE),0)</f>
        <v>0</v>
      </c>
    </row>
    <row r="551" spans="1:4" x14ac:dyDescent="0.3">
      <c r="A551" s="148" t="s">
        <v>1039</v>
      </c>
      <c r="B551" s="4" t="s">
        <v>338</v>
      </c>
      <c r="C551" s="21">
        <v>0</v>
      </c>
      <c r="D551" s="21">
        <f>IFERROR(VLOOKUP($A551,CDA!$C$21:$F$573,4,FALSE),0)</f>
        <v>0</v>
      </c>
    </row>
    <row r="552" spans="1:4" x14ac:dyDescent="0.3">
      <c r="A552" s="148" t="s">
        <v>1040</v>
      </c>
      <c r="B552" s="4" t="s">
        <v>339</v>
      </c>
      <c r="C552" s="21">
        <v>0</v>
      </c>
      <c r="D552" s="21">
        <f>IFERROR(VLOOKUP($A552,CDA!$C$21:$F$573,4,FALSE),0)</f>
        <v>0</v>
      </c>
    </row>
    <row r="553" spans="1:4" x14ac:dyDescent="0.3">
      <c r="A553" s="143" t="s">
        <v>1041</v>
      </c>
      <c r="B553" s="16" t="s">
        <v>340</v>
      </c>
      <c r="C553" s="21">
        <v>3512465.9000000004</v>
      </c>
      <c r="D553" s="21">
        <f>IFERROR(VLOOKUP($A553,CDA!$C$21:$F$573,4,FALSE),0)</f>
        <v>0</v>
      </c>
    </row>
    <row r="554" spans="1:4" x14ac:dyDescent="0.3">
      <c r="A554" s="143" t="s">
        <v>1042</v>
      </c>
      <c r="B554" s="17" t="s">
        <v>341</v>
      </c>
      <c r="C554" s="21">
        <v>6270386.4299999997</v>
      </c>
      <c r="D554" s="21">
        <f>IFERROR(VLOOKUP($A554,CDA!$C$21:$F$573,4,FALSE),0)</f>
        <v>0</v>
      </c>
    </row>
    <row r="555" spans="1:4" x14ac:dyDescent="0.3">
      <c r="A555" s="148" t="s">
        <v>1043</v>
      </c>
      <c r="B555" s="5" t="s">
        <v>342</v>
      </c>
      <c r="C555" s="21">
        <v>13016.39</v>
      </c>
      <c r="D555" s="21">
        <f>IFERROR(VLOOKUP($A555,CDA!$C$21:$F$573,4,FALSE),0)</f>
        <v>0</v>
      </c>
    </row>
    <row r="556" spans="1:4" x14ac:dyDescent="0.3">
      <c r="A556" s="143" t="s">
        <v>1044</v>
      </c>
      <c r="B556" s="18" t="s">
        <v>343</v>
      </c>
      <c r="C556" s="21">
        <v>6257370.04</v>
      </c>
      <c r="D556" s="21">
        <f>IFERROR(VLOOKUP($A556,CDA!$C$21:$F$573,4,FALSE),0)</f>
        <v>0</v>
      </c>
    </row>
    <row r="557" spans="1:4" x14ac:dyDescent="0.3">
      <c r="A557" s="148" t="s">
        <v>1045</v>
      </c>
      <c r="B557" s="2" t="s">
        <v>344</v>
      </c>
      <c r="C557" s="21">
        <v>13418.46</v>
      </c>
      <c r="D557" s="21">
        <f>IFERROR(VLOOKUP($A557,CDA!$C$21:$F$573,4,FALSE),0)</f>
        <v>0</v>
      </c>
    </row>
    <row r="558" spans="1:4" x14ac:dyDescent="0.3">
      <c r="A558" s="143" t="s">
        <v>1046</v>
      </c>
      <c r="B558" s="13" t="s">
        <v>345</v>
      </c>
      <c r="C558" s="21">
        <v>5915506.9199999999</v>
      </c>
      <c r="D558" s="21">
        <f>IFERROR(VLOOKUP($A558,CDA!$C$21:$F$573,4,FALSE),0)</f>
        <v>0</v>
      </c>
    </row>
    <row r="559" spans="1:4" x14ac:dyDescent="0.3">
      <c r="A559" s="148" t="s">
        <v>1454</v>
      </c>
      <c r="B559" s="6" t="s">
        <v>1247</v>
      </c>
      <c r="C559" s="21">
        <v>0</v>
      </c>
      <c r="D559" s="21">
        <f>IFERROR(VLOOKUP($A559,CDA!$C$21:$F$573,4,FALSE),0)</f>
        <v>0</v>
      </c>
    </row>
    <row r="560" spans="1:4" x14ac:dyDescent="0.3">
      <c r="A560" s="143" t="s">
        <v>1047</v>
      </c>
      <c r="B560" s="19" t="s">
        <v>1248</v>
      </c>
      <c r="C560" s="21">
        <v>59590.42</v>
      </c>
      <c r="D560" s="21">
        <f>IFERROR(VLOOKUP($A560,CDA!$C$21:$F$573,4,FALSE),0)</f>
        <v>0</v>
      </c>
    </row>
    <row r="561" spans="1:4" x14ac:dyDescent="0.3">
      <c r="A561" s="148" t="s">
        <v>1399</v>
      </c>
      <c r="B561" s="7" t="s">
        <v>1336</v>
      </c>
      <c r="C561" s="21">
        <v>0</v>
      </c>
      <c r="D561" s="21">
        <f>IFERROR(VLOOKUP($A561,CDA!$C$21:$F$573,4,FALSE),0)</f>
        <v>0</v>
      </c>
    </row>
    <row r="562" spans="1:4" x14ac:dyDescent="0.3">
      <c r="A562" s="148" t="s">
        <v>1400</v>
      </c>
      <c r="B562" s="7" t="s">
        <v>1337</v>
      </c>
      <c r="C562" s="21">
        <v>59590.42</v>
      </c>
      <c r="D562" s="21">
        <f>IFERROR(VLOOKUP($A562,CDA!$C$21:$F$573,4,FALSE),0)</f>
        <v>0</v>
      </c>
    </row>
    <row r="563" spans="1:4" x14ac:dyDescent="0.3">
      <c r="A563" s="143" t="s">
        <v>1050</v>
      </c>
      <c r="B563" s="19" t="s">
        <v>1249</v>
      </c>
      <c r="C563" s="21">
        <v>5855916.5</v>
      </c>
      <c r="D563" s="21">
        <f>IFERROR(VLOOKUP($A563,CDA!$C$21:$F$573,4,FALSE),0)</f>
        <v>0</v>
      </c>
    </row>
    <row r="564" spans="1:4" x14ac:dyDescent="0.3">
      <c r="A564" s="148" t="s">
        <v>1051</v>
      </c>
      <c r="B564" s="7" t="s">
        <v>1250</v>
      </c>
      <c r="C564" s="21">
        <v>0</v>
      </c>
      <c r="D564" s="21">
        <f>IFERROR(VLOOKUP($A564,CDA!$C$21:$F$573,4,FALSE),0)</f>
        <v>0</v>
      </c>
    </row>
    <row r="565" spans="1:4" x14ac:dyDescent="0.3">
      <c r="A565" s="148" t="s">
        <v>1052</v>
      </c>
      <c r="B565" s="7" t="s">
        <v>1251</v>
      </c>
      <c r="C565" s="21">
        <v>432.26</v>
      </c>
      <c r="D565" s="21">
        <f>IFERROR(VLOOKUP($A565,CDA!$C$21:$F$573,4,FALSE),0)</f>
        <v>0</v>
      </c>
    </row>
    <row r="566" spans="1:4" x14ac:dyDescent="0.3">
      <c r="A566" s="148" t="s">
        <v>1053</v>
      </c>
      <c r="B566" s="7" t="s">
        <v>1252</v>
      </c>
      <c r="C566" s="21">
        <v>0</v>
      </c>
      <c r="D566" s="21">
        <f>IFERROR(VLOOKUP($A566,CDA!$C$21:$F$573,4,FALSE),0)</f>
        <v>0</v>
      </c>
    </row>
    <row r="567" spans="1:4" x14ac:dyDescent="0.3">
      <c r="A567" s="148" t="s">
        <v>1054</v>
      </c>
      <c r="B567" s="7" t="s">
        <v>1253</v>
      </c>
      <c r="C567" s="21">
        <v>11188</v>
      </c>
      <c r="D567" s="21">
        <f>IFERROR(VLOOKUP($A567,CDA!$C$21:$F$573,4,FALSE),0)</f>
        <v>0</v>
      </c>
    </row>
    <row r="568" spans="1:4" x14ac:dyDescent="0.3">
      <c r="A568" s="148" t="s">
        <v>1055</v>
      </c>
      <c r="B568" s="7" t="s">
        <v>1254</v>
      </c>
      <c r="C568" s="21">
        <v>3853781.16</v>
      </c>
      <c r="D568" s="21">
        <f>IFERROR(VLOOKUP($A568,CDA!$C$21:$F$573,4,FALSE),0)</f>
        <v>0</v>
      </c>
    </row>
    <row r="569" spans="1:4" x14ac:dyDescent="0.3">
      <c r="A569" s="148" t="s">
        <v>1056</v>
      </c>
      <c r="B569" s="7" t="s">
        <v>1255</v>
      </c>
      <c r="C569" s="21">
        <v>1074222.32</v>
      </c>
      <c r="D569" s="21">
        <f>IFERROR(VLOOKUP($A569,CDA!$C$21:$F$573,4,FALSE),0)</f>
        <v>0</v>
      </c>
    </row>
    <row r="570" spans="1:4" x14ac:dyDescent="0.3">
      <c r="A570" s="148" t="s">
        <v>1057</v>
      </c>
      <c r="B570" s="7" t="s">
        <v>1256</v>
      </c>
      <c r="C570" s="21">
        <v>916292.76</v>
      </c>
      <c r="D570" s="21">
        <f>IFERROR(VLOOKUP($A570,CDA!$C$21:$F$573,4,FALSE),0)</f>
        <v>0</v>
      </c>
    </row>
    <row r="571" spans="1:4" x14ac:dyDescent="0.3">
      <c r="A571" s="143" t="s">
        <v>1058</v>
      </c>
      <c r="B571" s="13" t="s">
        <v>346</v>
      </c>
      <c r="C571" s="21">
        <v>0</v>
      </c>
      <c r="D571" s="21">
        <f>IFERROR(VLOOKUP($A571,CDA!$C$21:$F$573,4,FALSE),0)</f>
        <v>0</v>
      </c>
    </row>
    <row r="572" spans="1:4" x14ac:dyDescent="0.3">
      <c r="A572" s="148" t="s">
        <v>1059</v>
      </c>
      <c r="B572" s="6" t="s">
        <v>347</v>
      </c>
      <c r="C572" s="21">
        <v>0</v>
      </c>
      <c r="D572" s="21">
        <f>IFERROR(VLOOKUP($A572,CDA!$C$21:$F$573,4,FALSE),0)</f>
        <v>0</v>
      </c>
    </row>
    <row r="573" spans="1:4" x14ac:dyDescent="0.3">
      <c r="A573" s="143" t="s">
        <v>1060</v>
      </c>
      <c r="B573" s="19" t="s">
        <v>348</v>
      </c>
      <c r="C573" s="21">
        <v>0</v>
      </c>
      <c r="D573" s="21">
        <f>IFERROR(VLOOKUP($A573,CDA!$C$21:$F$573,4,FALSE),0)</f>
        <v>0</v>
      </c>
    </row>
    <row r="574" spans="1:4" x14ac:dyDescent="0.3">
      <c r="A574" s="148" t="s">
        <v>1061</v>
      </c>
      <c r="B574" s="7" t="s">
        <v>349</v>
      </c>
      <c r="C574" s="21">
        <v>0</v>
      </c>
      <c r="D574" s="21">
        <f>IFERROR(VLOOKUP($A574,CDA!$C$21:$F$573,4,FALSE),0)</f>
        <v>0</v>
      </c>
    </row>
    <row r="575" spans="1:4" x14ac:dyDescent="0.3">
      <c r="A575" s="148" t="s">
        <v>1062</v>
      </c>
      <c r="B575" s="7" t="s">
        <v>350</v>
      </c>
      <c r="C575" s="21">
        <v>0</v>
      </c>
      <c r="D575" s="21">
        <f>IFERROR(VLOOKUP($A575,CDA!$C$21:$F$573,4,FALSE),0)</f>
        <v>0</v>
      </c>
    </row>
    <row r="576" spans="1:4" x14ac:dyDescent="0.3">
      <c r="A576" s="148" t="s">
        <v>1063</v>
      </c>
      <c r="B576" s="7" t="s">
        <v>351</v>
      </c>
      <c r="C576" s="21">
        <v>0</v>
      </c>
      <c r="D576" s="21">
        <f>IFERROR(VLOOKUP($A576,CDA!$C$21:$F$573,4,FALSE),0)</f>
        <v>0</v>
      </c>
    </row>
    <row r="577" spans="1:4" x14ac:dyDescent="0.3">
      <c r="A577" s="148" t="s">
        <v>1064</v>
      </c>
      <c r="B577" s="7" t="s">
        <v>352</v>
      </c>
      <c r="C577" s="21">
        <v>0</v>
      </c>
      <c r="D577" s="21">
        <f>IFERROR(VLOOKUP($A577,CDA!$C$21:$F$573,4,FALSE),0)</f>
        <v>0</v>
      </c>
    </row>
    <row r="578" spans="1:4" x14ac:dyDescent="0.3">
      <c r="A578" s="148" t="s">
        <v>1065</v>
      </c>
      <c r="B578" s="7" t="s">
        <v>353</v>
      </c>
      <c r="C578" s="21">
        <v>0</v>
      </c>
      <c r="D578" s="21">
        <f>IFERROR(VLOOKUP($A578,CDA!$C$21:$F$573,4,FALSE),0)</f>
        <v>0</v>
      </c>
    </row>
    <row r="579" spans="1:4" x14ac:dyDescent="0.3">
      <c r="A579" s="148" t="s">
        <v>1066</v>
      </c>
      <c r="B579" s="7" t="s">
        <v>354</v>
      </c>
      <c r="C579" s="21">
        <v>0</v>
      </c>
      <c r="D579" s="21">
        <f>IFERROR(VLOOKUP($A579,CDA!$C$21:$F$573,4,FALSE),0)</f>
        <v>0</v>
      </c>
    </row>
    <row r="580" spans="1:4" x14ac:dyDescent="0.3">
      <c r="A580" s="148" t="s">
        <v>1067</v>
      </c>
      <c r="B580" s="7" t="s">
        <v>355</v>
      </c>
      <c r="C580" s="21">
        <v>0</v>
      </c>
      <c r="D580" s="21">
        <f>IFERROR(VLOOKUP($A580,CDA!$C$21:$F$573,4,FALSE),0)</f>
        <v>0</v>
      </c>
    </row>
    <row r="581" spans="1:4" x14ac:dyDescent="0.3">
      <c r="A581" s="148" t="s">
        <v>1068</v>
      </c>
      <c r="B581" s="2" t="s">
        <v>356</v>
      </c>
      <c r="C581" s="21">
        <v>328444.65999999997</v>
      </c>
      <c r="D581" s="21">
        <f>IFERROR(VLOOKUP($A581,CDA!$C$21:$F$573,4,FALSE),0)</f>
        <v>0</v>
      </c>
    </row>
    <row r="582" spans="1:4" x14ac:dyDescent="0.3">
      <c r="A582" s="143" t="s">
        <v>1069</v>
      </c>
      <c r="B582" s="17" t="s">
        <v>357</v>
      </c>
      <c r="C582" s="21">
        <v>2757920.53</v>
      </c>
      <c r="D582" s="21">
        <f>IFERROR(VLOOKUP($A582,CDA!$C$21:$F$573,4,FALSE),0)</f>
        <v>0</v>
      </c>
    </row>
    <row r="583" spans="1:4" x14ac:dyDescent="0.3">
      <c r="A583" s="148" t="s">
        <v>1070</v>
      </c>
      <c r="B583" s="5" t="s">
        <v>358</v>
      </c>
      <c r="C583" s="21">
        <v>29869.24</v>
      </c>
      <c r="D583" s="21">
        <f>IFERROR(VLOOKUP($A583,CDA!$C$21:$F$573,4,FALSE),0)</f>
        <v>0</v>
      </c>
    </row>
    <row r="584" spans="1:4" x14ac:dyDescent="0.3">
      <c r="A584" s="143" t="s">
        <v>1071</v>
      </c>
      <c r="B584" s="18" t="s">
        <v>359</v>
      </c>
      <c r="C584" s="21">
        <v>2728051.2899999996</v>
      </c>
      <c r="D584" s="21">
        <f>IFERROR(VLOOKUP($A584,CDA!$C$21:$F$573,4,FALSE),0)</f>
        <v>0</v>
      </c>
    </row>
    <row r="585" spans="1:4" x14ac:dyDescent="0.3">
      <c r="A585" s="148" t="s">
        <v>1072</v>
      </c>
      <c r="B585" s="2" t="s">
        <v>360</v>
      </c>
      <c r="C585" s="21">
        <v>0</v>
      </c>
      <c r="D585" s="21">
        <f>IFERROR(VLOOKUP($A585,CDA!$C$21:$F$573,4,FALSE),0)</f>
        <v>0</v>
      </c>
    </row>
    <row r="586" spans="1:4" x14ac:dyDescent="0.3">
      <c r="A586" s="148" t="s">
        <v>1073</v>
      </c>
      <c r="B586" s="2" t="s">
        <v>361</v>
      </c>
      <c r="C586" s="21">
        <v>114636.57</v>
      </c>
      <c r="D586" s="21">
        <f>IFERROR(VLOOKUP($A586,CDA!$C$21:$F$573,4,FALSE),0)</f>
        <v>0</v>
      </c>
    </row>
    <row r="587" spans="1:4" x14ac:dyDescent="0.3">
      <c r="A587" s="143" t="s">
        <v>1074</v>
      </c>
      <c r="B587" s="13" t="s">
        <v>362</v>
      </c>
      <c r="C587" s="21">
        <v>2587165.4099999997</v>
      </c>
      <c r="D587" s="21">
        <f>IFERROR(VLOOKUP($A587,CDA!$C$21:$F$573,4,FALSE),0)</f>
        <v>0</v>
      </c>
    </row>
    <row r="588" spans="1:4" x14ac:dyDescent="0.3">
      <c r="A588" s="143" t="s">
        <v>1075</v>
      </c>
      <c r="B588" s="19" t="s">
        <v>363</v>
      </c>
      <c r="C588" s="21">
        <v>6868.35</v>
      </c>
      <c r="D588" s="21">
        <f>IFERROR(VLOOKUP($A588,CDA!$C$21:$F$573,4,FALSE),0)</f>
        <v>0</v>
      </c>
    </row>
    <row r="589" spans="1:4" x14ac:dyDescent="0.3">
      <c r="A589" s="148" t="s">
        <v>1076</v>
      </c>
      <c r="B589" s="7" t="s">
        <v>364</v>
      </c>
      <c r="C589" s="21">
        <v>0</v>
      </c>
      <c r="D589" s="21">
        <f>IFERROR(VLOOKUP($A589,CDA!$C$21:$F$573,4,FALSE),0)</f>
        <v>0</v>
      </c>
    </row>
    <row r="590" spans="1:4" x14ac:dyDescent="0.3">
      <c r="A590" s="148" t="s">
        <v>1077</v>
      </c>
      <c r="B590" s="7" t="s">
        <v>365</v>
      </c>
      <c r="C590" s="21">
        <v>6868.35</v>
      </c>
      <c r="D590" s="21">
        <f>IFERROR(VLOOKUP($A590,CDA!$C$21:$F$573,4,FALSE),0)</f>
        <v>0</v>
      </c>
    </row>
    <row r="591" spans="1:4" x14ac:dyDescent="0.3">
      <c r="A591" s="143" t="s">
        <v>1078</v>
      </c>
      <c r="B591" s="19" t="s">
        <v>366</v>
      </c>
      <c r="C591" s="21">
        <v>2580297.0599999996</v>
      </c>
      <c r="D591" s="21">
        <f>IFERROR(VLOOKUP($A591,CDA!$C$21:$F$573,4,FALSE),0)</f>
        <v>0</v>
      </c>
    </row>
    <row r="592" spans="1:4" x14ac:dyDescent="0.3">
      <c r="A592" s="148" t="s">
        <v>1079</v>
      </c>
      <c r="B592" s="7" t="s">
        <v>367</v>
      </c>
      <c r="C592" s="21">
        <v>5679.08</v>
      </c>
      <c r="D592" s="21">
        <f>IFERROR(VLOOKUP($A592,CDA!$C$21:$F$573,4,FALSE),0)</f>
        <v>0</v>
      </c>
    </row>
    <row r="593" spans="1:4" x14ac:dyDescent="0.3">
      <c r="A593" s="143" t="s">
        <v>1080</v>
      </c>
      <c r="B593" s="20" t="s">
        <v>368</v>
      </c>
      <c r="C593" s="21">
        <v>247.23000000000002</v>
      </c>
      <c r="D593" s="21">
        <f>IFERROR(VLOOKUP($A593,CDA!$C$21:$F$573,4,FALSE),0)</f>
        <v>0</v>
      </c>
    </row>
    <row r="594" spans="1:4" x14ac:dyDescent="0.3">
      <c r="A594" s="148" t="s">
        <v>1081</v>
      </c>
      <c r="B594" s="8" t="s">
        <v>369</v>
      </c>
      <c r="C594" s="21">
        <v>206.12</v>
      </c>
      <c r="D594" s="21">
        <f>IFERROR(VLOOKUP($A594,CDA!$C$21:$F$573,4,FALSE),0)</f>
        <v>0</v>
      </c>
    </row>
    <row r="595" spans="1:4" x14ac:dyDescent="0.3">
      <c r="A595" s="148" t="s">
        <v>1082</v>
      </c>
      <c r="B595" s="8" t="s">
        <v>370</v>
      </c>
      <c r="C595" s="21">
        <v>0</v>
      </c>
      <c r="D595" s="21">
        <f>IFERROR(VLOOKUP($A595,CDA!$C$21:$F$573,4,FALSE),0)</f>
        <v>0</v>
      </c>
    </row>
    <row r="596" spans="1:4" x14ac:dyDescent="0.3">
      <c r="A596" s="148" t="s">
        <v>1083</v>
      </c>
      <c r="B596" s="8" t="s">
        <v>371</v>
      </c>
      <c r="C596" s="21">
        <v>41.11</v>
      </c>
      <c r="D596" s="21">
        <f>IFERROR(VLOOKUP($A596,CDA!$C$21:$F$573,4,FALSE),0)</f>
        <v>0</v>
      </c>
    </row>
    <row r="597" spans="1:4" x14ac:dyDescent="0.3">
      <c r="A597" s="148" t="s">
        <v>1084</v>
      </c>
      <c r="B597" s="7" t="s">
        <v>372</v>
      </c>
      <c r="C597" s="21">
        <v>4487.51</v>
      </c>
      <c r="D597" s="21">
        <f>IFERROR(VLOOKUP($A597,CDA!$C$21:$F$573,4,FALSE),0)</f>
        <v>0</v>
      </c>
    </row>
    <row r="598" spans="1:4" x14ac:dyDescent="0.3">
      <c r="A598" s="148" t="s">
        <v>1085</v>
      </c>
      <c r="B598" s="7" t="s">
        <v>373</v>
      </c>
      <c r="C598" s="21">
        <v>35007.129999999997</v>
      </c>
      <c r="D598" s="21">
        <f>IFERROR(VLOOKUP($A598,CDA!$C$21:$F$573,4,FALSE),0)</f>
        <v>0</v>
      </c>
    </row>
    <row r="599" spans="1:4" x14ac:dyDescent="0.3">
      <c r="A599" s="148" t="s">
        <v>1086</v>
      </c>
      <c r="B599" s="7" t="s">
        <v>374</v>
      </c>
      <c r="C599" s="21">
        <v>1523993.71</v>
      </c>
      <c r="D599" s="21">
        <f>IFERROR(VLOOKUP($A599,CDA!$C$21:$F$573,4,FALSE),0)</f>
        <v>0</v>
      </c>
    </row>
    <row r="600" spans="1:4" x14ac:dyDescent="0.3">
      <c r="A600" s="148" t="s">
        <v>1087</v>
      </c>
      <c r="B600" s="7" t="s">
        <v>375</v>
      </c>
      <c r="C600" s="21">
        <v>513032.92</v>
      </c>
      <c r="D600" s="21">
        <f>IFERROR(VLOOKUP($A600,CDA!$C$21:$F$573,4,FALSE),0)</f>
        <v>0</v>
      </c>
    </row>
    <row r="601" spans="1:4" x14ac:dyDescent="0.3">
      <c r="A601" s="148" t="s">
        <v>1088</v>
      </c>
      <c r="B601" s="7" t="s">
        <v>376</v>
      </c>
      <c r="C601" s="21">
        <v>497849.48</v>
      </c>
      <c r="D601" s="21">
        <f>IFERROR(VLOOKUP($A601,CDA!$C$21:$F$573,4,FALSE),0)</f>
        <v>0</v>
      </c>
    </row>
    <row r="602" spans="1:4" x14ac:dyDescent="0.3">
      <c r="A602" s="143" t="s">
        <v>1089</v>
      </c>
      <c r="B602" s="13" t="s">
        <v>377</v>
      </c>
      <c r="C602" s="21">
        <v>0</v>
      </c>
      <c r="D602" s="21">
        <f>IFERROR(VLOOKUP($A602,CDA!$C$21:$F$573,4,FALSE),0)</f>
        <v>0</v>
      </c>
    </row>
    <row r="603" spans="1:4" x14ac:dyDescent="0.3">
      <c r="A603" s="148" t="s">
        <v>1455</v>
      </c>
      <c r="B603" s="6" t="s">
        <v>1257</v>
      </c>
      <c r="C603" s="21">
        <v>0</v>
      </c>
      <c r="D603" s="21">
        <f>IFERROR(VLOOKUP($A603,CDA!$C$21:$F$573,4,FALSE),0)</f>
        <v>0</v>
      </c>
    </row>
    <row r="604" spans="1:4" x14ac:dyDescent="0.3">
      <c r="A604" s="148" t="s">
        <v>1090</v>
      </c>
      <c r="B604" s="6" t="s">
        <v>1258</v>
      </c>
      <c r="C604" s="21">
        <v>0</v>
      </c>
      <c r="D604" s="21">
        <f>IFERROR(VLOOKUP($A604,CDA!$C$21:$F$573,4,FALSE),0)</f>
        <v>0</v>
      </c>
    </row>
    <row r="605" spans="1:4" x14ac:dyDescent="0.3">
      <c r="A605" s="143" t="s">
        <v>1091</v>
      </c>
      <c r="B605" s="19" t="s">
        <v>1259</v>
      </c>
      <c r="C605" s="21">
        <v>0</v>
      </c>
      <c r="D605" s="21">
        <f>IFERROR(VLOOKUP($A605,CDA!$C$21:$F$573,4,FALSE),0)</f>
        <v>0</v>
      </c>
    </row>
    <row r="606" spans="1:4" x14ac:dyDescent="0.3">
      <c r="A606" s="148" t="s">
        <v>1092</v>
      </c>
      <c r="B606" s="7" t="s">
        <v>1260</v>
      </c>
      <c r="C606" s="21">
        <v>0</v>
      </c>
      <c r="D606" s="21">
        <f>IFERROR(VLOOKUP($A606,CDA!$C$21:$F$573,4,FALSE),0)</f>
        <v>0</v>
      </c>
    </row>
    <row r="607" spans="1:4" x14ac:dyDescent="0.3">
      <c r="A607" s="148" t="s">
        <v>1093</v>
      </c>
      <c r="B607" s="7" t="s">
        <v>1261</v>
      </c>
      <c r="C607" s="21">
        <v>0</v>
      </c>
      <c r="D607" s="21">
        <f>IFERROR(VLOOKUP($A607,CDA!$C$21:$F$573,4,FALSE),0)</f>
        <v>0</v>
      </c>
    </row>
    <row r="608" spans="1:4" x14ac:dyDescent="0.3">
      <c r="A608" s="148" t="s">
        <v>1094</v>
      </c>
      <c r="B608" s="7" t="s">
        <v>1262</v>
      </c>
      <c r="C608" s="21">
        <v>0</v>
      </c>
      <c r="D608" s="21">
        <f>IFERROR(VLOOKUP($A608,CDA!$C$21:$F$573,4,FALSE),0)</f>
        <v>0</v>
      </c>
    </row>
    <row r="609" spans="1:4" x14ac:dyDescent="0.3">
      <c r="A609" s="148" t="s">
        <v>1095</v>
      </c>
      <c r="B609" s="7" t="s">
        <v>1263</v>
      </c>
      <c r="C609" s="21">
        <v>0</v>
      </c>
      <c r="D609" s="21">
        <f>IFERROR(VLOOKUP($A609,CDA!$C$21:$F$573,4,FALSE),0)</f>
        <v>0</v>
      </c>
    </row>
    <row r="610" spans="1:4" x14ac:dyDescent="0.3">
      <c r="A610" s="148" t="s">
        <v>1096</v>
      </c>
      <c r="B610" s="7" t="s">
        <v>1264</v>
      </c>
      <c r="C610" s="21">
        <v>0</v>
      </c>
      <c r="D610" s="21">
        <f>IFERROR(VLOOKUP($A610,CDA!$C$21:$F$573,4,FALSE),0)</f>
        <v>0</v>
      </c>
    </row>
    <row r="611" spans="1:4" x14ac:dyDescent="0.3">
      <c r="A611" s="148" t="s">
        <v>1097</v>
      </c>
      <c r="B611" s="7" t="s">
        <v>1265</v>
      </c>
      <c r="C611" s="21">
        <v>0</v>
      </c>
      <c r="D611" s="21">
        <f>IFERROR(VLOOKUP($A611,CDA!$C$21:$F$573,4,FALSE),0)</f>
        <v>0</v>
      </c>
    </row>
    <row r="612" spans="1:4" x14ac:dyDescent="0.3">
      <c r="A612" s="148" t="s">
        <v>1098</v>
      </c>
      <c r="B612" s="7" t="s">
        <v>1266</v>
      </c>
      <c r="C612" s="21">
        <v>0</v>
      </c>
      <c r="D612" s="21">
        <f>IFERROR(VLOOKUP($A612,CDA!$C$21:$F$573,4,FALSE),0)</f>
        <v>0</v>
      </c>
    </row>
    <row r="613" spans="1:4" x14ac:dyDescent="0.3">
      <c r="A613" s="148" t="s">
        <v>1099</v>
      </c>
      <c r="B613" s="2" t="s">
        <v>378</v>
      </c>
      <c r="C613" s="21">
        <v>26249.31</v>
      </c>
      <c r="D613" s="21">
        <f>IFERROR(VLOOKUP($A613,CDA!$C$21:$F$573,4,FALSE),0)</f>
        <v>0</v>
      </c>
    </row>
    <row r="614" spans="1:4" x14ac:dyDescent="0.3">
      <c r="A614" s="143" t="s">
        <v>1100</v>
      </c>
      <c r="B614" s="15" t="s">
        <v>379</v>
      </c>
      <c r="C614" s="21">
        <v>10597099.310000001</v>
      </c>
      <c r="D614" s="21">
        <f>IFERROR(VLOOKUP($A614,CDA!$C$21:$F$573,4,FALSE),0)</f>
        <v>0</v>
      </c>
    </row>
    <row r="615" spans="1:4" x14ac:dyDescent="0.3">
      <c r="A615" s="143" t="s">
        <v>1101</v>
      </c>
      <c r="B615" s="16" t="s">
        <v>380</v>
      </c>
      <c r="C615" s="21">
        <v>10263757.16</v>
      </c>
      <c r="D615" s="21">
        <f>IFERROR(VLOOKUP($A615,CDA!$C$21:$F$573,4,FALSE),0)</f>
        <v>0</v>
      </c>
    </row>
    <row r="616" spans="1:4" x14ac:dyDescent="0.3">
      <c r="A616" s="148" t="s">
        <v>1102</v>
      </c>
      <c r="B616" s="4" t="s">
        <v>381</v>
      </c>
      <c r="C616" s="21">
        <v>9581987.4700000007</v>
      </c>
      <c r="D616" s="21">
        <f>IFERROR(VLOOKUP($A616,CDA!$C$21:$F$573,4,FALSE),0)</f>
        <v>0</v>
      </c>
    </row>
    <row r="617" spans="1:4" x14ac:dyDescent="0.3">
      <c r="A617" s="148" t="s">
        <v>1103</v>
      </c>
      <c r="B617" s="4" t="s">
        <v>382</v>
      </c>
      <c r="C617" s="21">
        <v>394229.94</v>
      </c>
      <c r="D617" s="21">
        <f>IFERROR(VLOOKUP($A617,CDA!$C$21:$F$573,4,FALSE),0)</f>
        <v>0</v>
      </c>
    </row>
    <row r="618" spans="1:4" x14ac:dyDescent="0.3">
      <c r="A618" s="148" t="s">
        <v>1104</v>
      </c>
      <c r="B618" s="4" t="s">
        <v>383</v>
      </c>
      <c r="C618" s="21">
        <v>287539.75</v>
      </c>
      <c r="D618" s="21">
        <f>IFERROR(VLOOKUP($A618,CDA!$C$21:$F$573,4,FALSE),0)</f>
        <v>0</v>
      </c>
    </row>
    <row r="619" spans="1:4" x14ac:dyDescent="0.3">
      <c r="A619" s="148" t="s">
        <v>1105</v>
      </c>
      <c r="B619" s="4" t="s">
        <v>384</v>
      </c>
      <c r="C619" s="21">
        <v>0</v>
      </c>
      <c r="D619" s="21">
        <f>IFERROR(VLOOKUP($A619,CDA!$C$21:$F$573,4,FALSE),0)</f>
        <v>0</v>
      </c>
    </row>
    <row r="620" spans="1:4" x14ac:dyDescent="0.3">
      <c r="A620" s="143" t="s">
        <v>1106</v>
      </c>
      <c r="B620" s="16" t="s">
        <v>385</v>
      </c>
      <c r="C620" s="21">
        <v>222737</v>
      </c>
      <c r="D620" s="21">
        <f>IFERROR(VLOOKUP($A620,CDA!$C$21:$F$573,4,FALSE),0)</f>
        <v>0</v>
      </c>
    </row>
    <row r="621" spans="1:4" x14ac:dyDescent="0.3">
      <c r="A621" s="148" t="s">
        <v>1107</v>
      </c>
      <c r="B621" s="4" t="s">
        <v>386</v>
      </c>
      <c r="C621" s="21">
        <v>222737</v>
      </c>
      <c r="D621" s="21">
        <f>IFERROR(VLOOKUP($A621,CDA!$C$21:$F$573,4,FALSE),0)</f>
        <v>0</v>
      </c>
    </row>
    <row r="622" spans="1:4" x14ac:dyDescent="0.3">
      <c r="A622" s="148" t="s">
        <v>1108</v>
      </c>
      <c r="B622" s="4" t="s">
        <v>387</v>
      </c>
      <c r="C622" s="21">
        <v>0</v>
      </c>
      <c r="D622" s="21">
        <f>IFERROR(VLOOKUP($A622,CDA!$C$21:$F$573,4,FALSE),0)</f>
        <v>0</v>
      </c>
    </row>
    <row r="623" spans="1:4" x14ac:dyDescent="0.3">
      <c r="A623" s="148" t="s">
        <v>1109</v>
      </c>
      <c r="B623" s="3" t="s">
        <v>388</v>
      </c>
      <c r="C623" s="21">
        <v>110605.15</v>
      </c>
      <c r="D623" s="21">
        <f>IFERROR(VLOOKUP($A623,CDA!$C$21:$F$573,4,FALSE),0)</f>
        <v>0</v>
      </c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583" r:id="rId4" name="_ActiveXWrapper1">
          <controlPr defaultSize="0" autoLine="0" r:id="rId5">
            <anchor moveWithCells="1">
              <from>
                <xdr:col>2</xdr:col>
                <xdr:colOff>7620</xdr:colOff>
                <xdr:row>3</xdr:row>
                <xdr:rowOff>7620</xdr:rowOff>
              </from>
              <to>
                <xdr:col>2</xdr:col>
                <xdr:colOff>198120</xdr:colOff>
                <xdr:row>4</xdr:row>
                <xdr:rowOff>7620</xdr:rowOff>
              </to>
            </anchor>
          </controlPr>
        </control>
      </mc:Choice>
      <mc:Fallback>
        <control shapeId="1583" r:id="rId4" name="_ActiveXWrapper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99"/>
  <sheetViews>
    <sheetView showGridLines="0" topLeftCell="B1" zoomScale="70" zoomScaleNormal="70" zoomScaleSheetLayoutView="75" workbookViewId="0">
      <selection activeCell="G47" sqref="G47"/>
    </sheetView>
  </sheetViews>
  <sheetFormatPr defaultColWidth="10.44140625" defaultRowHeight="22.5" customHeight="1" x14ac:dyDescent="0.25"/>
  <cols>
    <col min="1" max="1" width="126.44140625" style="25" hidden="1" customWidth="1"/>
    <col min="2" max="2" width="4" style="113" customWidth="1"/>
    <col min="3" max="3" width="4.5546875" style="113" customWidth="1"/>
    <col min="4" max="4" width="2.5546875" style="113" customWidth="1"/>
    <col min="5" max="6" width="4" style="113" customWidth="1"/>
    <col min="7" max="7" width="97.88671875" style="117" bestFit="1" customWidth="1"/>
    <col min="8" max="8" width="20.5546875" style="25" customWidth="1"/>
    <col min="9" max="9" width="19.88671875" style="25" bestFit="1" customWidth="1"/>
    <col min="10" max="10" width="19.6640625" style="25" customWidth="1"/>
    <col min="11" max="11" width="19.109375" style="25" customWidth="1"/>
    <col min="12" max="255" width="10.44140625" style="25"/>
    <col min="256" max="256" width="4" style="25" customWidth="1"/>
    <col min="257" max="257" width="4.5546875" style="25" customWidth="1"/>
    <col min="258" max="258" width="2.5546875" style="25" customWidth="1"/>
    <col min="259" max="260" width="4" style="25" customWidth="1"/>
    <col min="261" max="261" width="93" style="25" customWidth="1"/>
    <col min="262" max="265" width="0" style="25" hidden="1" customWidth="1"/>
    <col min="266" max="266" width="30.109375" style="25" customWidth="1"/>
    <col min="267" max="267" width="41.44140625" style="25" customWidth="1"/>
    <col min="268" max="511" width="10.44140625" style="25"/>
    <col min="512" max="512" width="4" style="25" customWidth="1"/>
    <col min="513" max="513" width="4.5546875" style="25" customWidth="1"/>
    <col min="514" max="514" width="2.5546875" style="25" customWidth="1"/>
    <col min="515" max="516" width="4" style="25" customWidth="1"/>
    <col min="517" max="517" width="93" style="25" customWidth="1"/>
    <col min="518" max="521" width="0" style="25" hidden="1" customWidth="1"/>
    <col min="522" max="522" width="30.109375" style="25" customWidth="1"/>
    <col min="523" max="523" width="41.44140625" style="25" customWidth="1"/>
    <col min="524" max="767" width="10.44140625" style="25"/>
    <col min="768" max="768" width="4" style="25" customWidth="1"/>
    <col min="769" max="769" width="4.5546875" style="25" customWidth="1"/>
    <col min="770" max="770" width="2.5546875" style="25" customWidth="1"/>
    <col min="771" max="772" width="4" style="25" customWidth="1"/>
    <col min="773" max="773" width="93" style="25" customWidth="1"/>
    <col min="774" max="777" width="0" style="25" hidden="1" customWidth="1"/>
    <col min="778" max="778" width="30.109375" style="25" customWidth="1"/>
    <col min="779" max="779" width="41.44140625" style="25" customWidth="1"/>
    <col min="780" max="1023" width="10.44140625" style="25"/>
    <col min="1024" max="1024" width="4" style="25" customWidth="1"/>
    <col min="1025" max="1025" width="4.5546875" style="25" customWidth="1"/>
    <col min="1026" max="1026" width="2.5546875" style="25" customWidth="1"/>
    <col min="1027" max="1028" width="4" style="25" customWidth="1"/>
    <col min="1029" max="1029" width="93" style="25" customWidth="1"/>
    <col min="1030" max="1033" width="0" style="25" hidden="1" customWidth="1"/>
    <col min="1034" max="1034" width="30.109375" style="25" customWidth="1"/>
    <col min="1035" max="1035" width="41.44140625" style="25" customWidth="1"/>
    <col min="1036" max="1279" width="10.44140625" style="25"/>
    <col min="1280" max="1280" width="4" style="25" customWidth="1"/>
    <col min="1281" max="1281" width="4.5546875" style="25" customWidth="1"/>
    <col min="1282" max="1282" width="2.5546875" style="25" customWidth="1"/>
    <col min="1283" max="1284" width="4" style="25" customWidth="1"/>
    <col min="1285" max="1285" width="93" style="25" customWidth="1"/>
    <col min="1286" max="1289" width="0" style="25" hidden="1" customWidth="1"/>
    <col min="1290" max="1290" width="30.109375" style="25" customWidth="1"/>
    <col min="1291" max="1291" width="41.44140625" style="25" customWidth="1"/>
    <col min="1292" max="1535" width="10.44140625" style="25"/>
    <col min="1536" max="1536" width="4" style="25" customWidth="1"/>
    <col min="1537" max="1537" width="4.5546875" style="25" customWidth="1"/>
    <col min="1538" max="1538" width="2.5546875" style="25" customWidth="1"/>
    <col min="1539" max="1540" width="4" style="25" customWidth="1"/>
    <col min="1541" max="1541" width="93" style="25" customWidth="1"/>
    <col min="1542" max="1545" width="0" style="25" hidden="1" customWidth="1"/>
    <col min="1546" max="1546" width="30.109375" style="25" customWidth="1"/>
    <col min="1547" max="1547" width="41.44140625" style="25" customWidth="1"/>
    <col min="1548" max="1791" width="10.44140625" style="25"/>
    <col min="1792" max="1792" width="4" style="25" customWidth="1"/>
    <col min="1793" max="1793" width="4.5546875" style="25" customWidth="1"/>
    <col min="1794" max="1794" width="2.5546875" style="25" customWidth="1"/>
    <col min="1795" max="1796" width="4" style="25" customWidth="1"/>
    <col min="1797" max="1797" width="93" style="25" customWidth="1"/>
    <col min="1798" max="1801" width="0" style="25" hidden="1" customWidth="1"/>
    <col min="1802" max="1802" width="30.109375" style="25" customWidth="1"/>
    <col min="1803" max="1803" width="41.44140625" style="25" customWidth="1"/>
    <col min="1804" max="2047" width="10.44140625" style="25"/>
    <col min="2048" max="2048" width="4" style="25" customWidth="1"/>
    <col min="2049" max="2049" width="4.5546875" style="25" customWidth="1"/>
    <col min="2050" max="2050" width="2.5546875" style="25" customWidth="1"/>
    <col min="2051" max="2052" width="4" style="25" customWidth="1"/>
    <col min="2053" max="2053" width="93" style="25" customWidth="1"/>
    <col min="2054" max="2057" width="0" style="25" hidden="1" customWidth="1"/>
    <col min="2058" max="2058" width="30.109375" style="25" customWidth="1"/>
    <col min="2059" max="2059" width="41.44140625" style="25" customWidth="1"/>
    <col min="2060" max="2303" width="10.44140625" style="25"/>
    <col min="2304" max="2304" width="4" style="25" customWidth="1"/>
    <col min="2305" max="2305" width="4.5546875" style="25" customWidth="1"/>
    <col min="2306" max="2306" width="2.5546875" style="25" customWidth="1"/>
    <col min="2307" max="2308" width="4" style="25" customWidth="1"/>
    <col min="2309" max="2309" width="93" style="25" customWidth="1"/>
    <col min="2310" max="2313" width="0" style="25" hidden="1" customWidth="1"/>
    <col min="2314" max="2314" width="30.109375" style="25" customWidth="1"/>
    <col min="2315" max="2315" width="41.44140625" style="25" customWidth="1"/>
    <col min="2316" max="2559" width="10.44140625" style="25"/>
    <col min="2560" max="2560" width="4" style="25" customWidth="1"/>
    <col min="2561" max="2561" width="4.5546875" style="25" customWidth="1"/>
    <col min="2562" max="2562" width="2.5546875" style="25" customWidth="1"/>
    <col min="2563" max="2564" width="4" style="25" customWidth="1"/>
    <col min="2565" max="2565" width="93" style="25" customWidth="1"/>
    <col min="2566" max="2569" width="0" style="25" hidden="1" customWidth="1"/>
    <col min="2570" max="2570" width="30.109375" style="25" customWidth="1"/>
    <col min="2571" max="2571" width="41.44140625" style="25" customWidth="1"/>
    <col min="2572" max="2815" width="10.44140625" style="25"/>
    <col min="2816" max="2816" width="4" style="25" customWidth="1"/>
    <col min="2817" max="2817" width="4.5546875" style="25" customWidth="1"/>
    <col min="2818" max="2818" width="2.5546875" style="25" customWidth="1"/>
    <col min="2819" max="2820" width="4" style="25" customWidth="1"/>
    <col min="2821" max="2821" width="93" style="25" customWidth="1"/>
    <col min="2822" max="2825" width="0" style="25" hidden="1" customWidth="1"/>
    <col min="2826" max="2826" width="30.109375" style="25" customWidth="1"/>
    <col min="2827" max="2827" width="41.44140625" style="25" customWidth="1"/>
    <col min="2828" max="3071" width="10.44140625" style="25"/>
    <col min="3072" max="3072" width="4" style="25" customWidth="1"/>
    <col min="3073" max="3073" width="4.5546875" style="25" customWidth="1"/>
    <col min="3074" max="3074" width="2.5546875" style="25" customWidth="1"/>
    <col min="3075" max="3076" width="4" style="25" customWidth="1"/>
    <col min="3077" max="3077" width="93" style="25" customWidth="1"/>
    <col min="3078" max="3081" width="0" style="25" hidden="1" customWidth="1"/>
    <col min="3082" max="3082" width="30.109375" style="25" customWidth="1"/>
    <col min="3083" max="3083" width="41.44140625" style="25" customWidth="1"/>
    <col min="3084" max="3327" width="10.44140625" style="25"/>
    <col min="3328" max="3328" width="4" style="25" customWidth="1"/>
    <col min="3329" max="3329" width="4.5546875" style="25" customWidth="1"/>
    <col min="3330" max="3330" width="2.5546875" style="25" customWidth="1"/>
    <col min="3331" max="3332" width="4" style="25" customWidth="1"/>
    <col min="3333" max="3333" width="93" style="25" customWidth="1"/>
    <col min="3334" max="3337" width="0" style="25" hidden="1" customWidth="1"/>
    <col min="3338" max="3338" width="30.109375" style="25" customWidth="1"/>
    <col min="3339" max="3339" width="41.44140625" style="25" customWidth="1"/>
    <col min="3340" max="3583" width="10.44140625" style="25"/>
    <col min="3584" max="3584" width="4" style="25" customWidth="1"/>
    <col min="3585" max="3585" width="4.5546875" style="25" customWidth="1"/>
    <col min="3586" max="3586" width="2.5546875" style="25" customWidth="1"/>
    <col min="3587" max="3588" width="4" style="25" customWidth="1"/>
    <col min="3589" max="3589" width="93" style="25" customWidth="1"/>
    <col min="3590" max="3593" width="0" style="25" hidden="1" customWidth="1"/>
    <col min="3594" max="3594" width="30.109375" style="25" customWidth="1"/>
    <col min="3595" max="3595" width="41.44140625" style="25" customWidth="1"/>
    <col min="3596" max="3839" width="10.44140625" style="25"/>
    <col min="3840" max="3840" width="4" style="25" customWidth="1"/>
    <col min="3841" max="3841" width="4.5546875" style="25" customWidth="1"/>
    <col min="3842" max="3842" width="2.5546875" style="25" customWidth="1"/>
    <col min="3843" max="3844" width="4" style="25" customWidth="1"/>
    <col min="3845" max="3845" width="93" style="25" customWidth="1"/>
    <col min="3846" max="3849" width="0" style="25" hidden="1" customWidth="1"/>
    <col min="3850" max="3850" width="30.109375" style="25" customWidth="1"/>
    <col min="3851" max="3851" width="41.44140625" style="25" customWidth="1"/>
    <col min="3852" max="4095" width="10.44140625" style="25"/>
    <col min="4096" max="4096" width="4" style="25" customWidth="1"/>
    <col min="4097" max="4097" width="4.5546875" style="25" customWidth="1"/>
    <col min="4098" max="4098" width="2.5546875" style="25" customWidth="1"/>
    <col min="4099" max="4100" width="4" style="25" customWidth="1"/>
    <col min="4101" max="4101" width="93" style="25" customWidth="1"/>
    <col min="4102" max="4105" width="0" style="25" hidden="1" customWidth="1"/>
    <col min="4106" max="4106" width="30.109375" style="25" customWidth="1"/>
    <col min="4107" max="4107" width="41.44140625" style="25" customWidth="1"/>
    <col min="4108" max="4351" width="10.44140625" style="25"/>
    <col min="4352" max="4352" width="4" style="25" customWidth="1"/>
    <col min="4353" max="4353" width="4.5546875" style="25" customWidth="1"/>
    <col min="4354" max="4354" width="2.5546875" style="25" customWidth="1"/>
    <col min="4355" max="4356" width="4" style="25" customWidth="1"/>
    <col min="4357" max="4357" width="93" style="25" customWidth="1"/>
    <col min="4358" max="4361" width="0" style="25" hidden="1" customWidth="1"/>
    <col min="4362" max="4362" width="30.109375" style="25" customWidth="1"/>
    <col min="4363" max="4363" width="41.44140625" style="25" customWidth="1"/>
    <col min="4364" max="4607" width="10.44140625" style="25"/>
    <col min="4608" max="4608" width="4" style="25" customWidth="1"/>
    <col min="4609" max="4609" width="4.5546875" style="25" customWidth="1"/>
    <col min="4610" max="4610" width="2.5546875" style="25" customWidth="1"/>
    <col min="4611" max="4612" width="4" style="25" customWidth="1"/>
    <col min="4613" max="4613" width="93" style="25" customWidth="1"/>
    <col min="4614" max="4617" width="0" style="25" hidden="1" customWidth="1"/>
    <col min="4618" max="4618" width="30.109375" style="25" customWidth="1"/>
    <col min="4619" max="4619" width="41.44140625" style="25" customWidth="1"/>
    <col min="4620" max="4863" width="10.44140625" style="25"/>
    <col min="4864" max="4864" width="4" style="25" customWidth="1"/>
    <col min="4865" max="4865" width="4.5546875" style="25" customWidth="1"/>
    <col min="4866" max="4866" width="2.5546875" style="25" customWidth="1"/>
    <col min="4867" max="4868" width="4" style="25" customWidth="1"/>
    <col min="4869" max="4869" width="93" style="25" customWidth="1"/>
    <col min="4870" max="4873" width="0" style="25" hidden="1" customWidth="1"/>
    <col min="4874" max="4874" width="30.109375" style="25" customWidth="1"/>
    <col min="4875" max="4875" width="41.44140625" style="25" customWidth="1"/>
    <col min="4876" max="5119" width="10.44140625" style="25"/>
    <col min="5120" max="5120" width="4" style="25" customWidth="1"/>
    <col min="5121" max="5121" width="4.5546875" style="25" customWidth="1"/>
    <col min="5122" max="5122" width="2.5546875" style="25" customWidth="1"/>
    <col min="5123" max="5124" width="4" style="25" customWidth="1"/>
    <col min="5125" max="5125" width="93" style="25" customWidth="1"/>
    <col min="5126" max="5129" width="0" style="25" hidden="1" customWidth="1"/>
    <col min="5130" max="5130" width="30.109375" style="25" customWidth="1"/>
    <col min="5131" max="5131" width="41.44140625" style="25" customWidth="1"/>
    <col min="5132" max="5375" width="10.44140625" style="25"/>
    <col min="5376" max="5376" width="4" style="25" customWidth="1"/>
    <col min="5377" max="5377" width="4.5546875" style="25" customWidth="1"/>
    <col min="5378" max="5378" width="2.5546875" style="25" customWidth="1"/>
    <col min="5379" max="5380" width="4" style="25" customWidth="1"/>
    <col min="5381" max="5381" width="93" style="25" customWidth="1"/>
    <col min="5382" max="5385" width="0" style="25" hidden="1" customWidth="1"/>
    <col min="5386" max="5386" width="30.109375" style="25" customWidth="1"/>
    <col min="5387" max="5387" width="41.44140625" style="25" customWidth="1"/>
    <col min="5388" max="5631" width="10.44140625" style="25"/>
    <col min="5632" max="5632" width="4" style="25" customWidth="1"/>
    <col min="5633" max="5633" width="4.5546875" style="25" customWidth="1"/>
    <col min="5634" max="5634" width="2.5546875" style="25" customWidth="1"/>
    <col min="5635" max="5636" width="4" style="25" customWidth="1"/>
    <col min="5637" max="5637" width="93" style="25" customWidth="1"/>
    <col min="5638" max="5641" width="0" style="25" hidden="1" customWidth="1"/>
    <col min="5642" max="5642" width="30.109375" style="25" customWidth="1"/>
    <col min="5643" max="5643" width="41.44140625" style="25" customWidth="1"/>
    <col min="5644" max="5887" width="10.44140625" style="25"/>
    <col min="5888" max="5888" width="4" style="25" customWidth="1"/>
    <col min="5889" max="5889" width="4.5546875" style="25" customWidth="1"/>
    <col min="5890" max="5890" width="2.5546875" style="25" customWidth="1"/>
    <col min="5891" max="5892" width="4" style="25" customWidth="1"/>
    <col min="5893" max="5893" width="93" style="25" customWidth="1"/>
    <col min="5894" max="5897" width="0" style="25" hidden="1" customWidth="1"/>
    <col min="5898" max="5898" width="30.109375" style="25" customWidth="1"/>
    <col min="5899" max="5899" width="41.44140625" style="25" customWidth="1"/>
    <col min="5900" max="6143" width="10.44140625" style="25"/>
    <col min="6144" max="6144" width="4" style="25" customWidth="1"/>
    <col min="6145" max="6145" width="4.5546875" style="25" customWidth="1"/>
    <col min="6146" max="6146" width="2.5546875" style="25" customWidth="1"/>
    <col min="6147" max="6148" width="4" style="25" customWidth="1"/>
    <col min="6149" max="6149" width="93" style="25" customWidth="1"/>
    <col min="6150" max="6153" width="0" style="25" hidden="1" customWidth="1"/>
    <col min="6154" max="6154" width="30.109375" style="25" customWidth="1"/>
    <col min="6155" max="6155" width="41.44140625" style="25" customWidth="1"/>
    <col min="6156" max="6399" width="10.44140625" style="25"/>
    <col min="6400" max="6400" width="4" style="25" customWidth="1"/>
    <col min="6401" max="6401" width="4.5546875" style="25" customWidth="1"/>
    <col min="6402" max="6402" width="2.5546875" style="25" customWidth="1"/>
    <col min="6403" max="6404" width="4" style="25" customWidth="1"/>
    <col min="6405" max="6405" width="93" style="25" customWidth="1"/>
    <col min="6406" max="6409" width="0" style="25" hidden="1" customWidth="1"/>
    <col min="6410" max="6410" width="30.109375" style="25" customWidth="1"/>
    <col min="6411" max="6411" width="41.44140625" style="25" customWidth="1"/>
    <col min="6412" max="6655" width="10.44140625" style="25"/>
    <col min="6656" max="6656" width="4" style="25" customWidth="1"/>
    <col min="6657" max="6657" width="4.5546875" style="25" customWidth="1"/>
    <col min="6658" max="6658" width="2.5546875" style="25" customWidth="1"/>
    <col min="6659" max="6660" width="4" style="25" customWidth="1"/>
    <col min="6661" max="6661" width="93" style="25" customWidth="1"/>
    <col min="6662" max="6665" width="0" style="25" hidden="1" customWidth="1"/>
    <col min="6666" max="6666" width="30.109375" style="25" customWidth="1"/>
    <col min="6667" max="6667" width="41.44140625" style="25" customWidth="1"/>
    <col min="6668" max="6911" width="10.44140625" style="25"/>
    <col min="6912" max="6912" width="4" style="25" customWidth="1"/>
    <col min="6913" max="6913" width="4.5546875" style="25" customWidth="1"/>
    <col min="6914" max="6914" width="2.5546875" style="25" customWidth="1"/>
    <col min="6915" max="6916" width="4" style="25" customWidth="1"/>
    <col min="6917" max="6917" width="93" style="25" customWidth="1"/>
    <col min="6918" max="6921" width="0" style="25" hidden="1" customWidth="1"/>
    <col min="6922" max="6922" width="30.109375" style="25" customWidth="1"/>
    <col min="6923" max="6923" width="41.44140625" style="25" customWidth="1"/>
    <col min="6924" max="7167" width="10.44140625" style="25"/>
    <col min="7168" max="7168" width="4" style="25" customWidth="1"/>
    <col min="7169" max="7169" width="4.5546875" style="25" customWidth="1"/>
    <col min="7170" max="7170" width="2.5546875" style="25" customWidth="1"/>
    <col min="7171" max="7172" width="4" style="25" customWidth="1"/>
    <col min="7173" max="7173" width="93" style="25" customWidth="1"/>
    <col min="7174" max="7177" width="0" style="25" hidden="1" customWidth="1"/>
    <col min="7178" max="7178" width="30.109375" style="25" customWidth="1"/>
    <col min="7179" max="7179" width="41.44140625" style="25" customWidth="1"/>
    <col min="7180" max="7423" width="10.44140625" style="25"/>
    <col min="7424" max="7424" width="4" style="25" customWidth="1"/>
    <col min="7425" max="7425" width="4.5546875" style="25" customWidth="1"/>
    <col min="7426" max="7426" width="2.5546875" style="25" customWidth="1"/>
    <col min="7427" max="7428" width="4" style="25" customWidth="1"/>
    <col min="7429" max="7429" width="93" style="25" customWidth="1"/>
    <col min="7430" max="7433" width="0" style="25" hidden="1" customWidth="1"/>
    <col min="7434" max="7434" width="30.109375" style="25" customWidth="1"/>
    <col min="7435" max="7435" width="41.44140625" style="25" customWidth="1"/>
    <col min="7436" max="7679" width="10.44140625" style="25"/>
    <col min="7680" max="7680" width="4" style="25" customWidth="1"/>
    <col min="7681" max="7681" width="4.5546875" style="25" customWidth="1"/>
    <col min="7682" max="7682" width="2.5546875" style="25" customWidth="1"/>
    <col min="7683" max="7684" width="4" style="25" customWidth="1"/>
    <col min="7685" max="7685" width="93" style="25" customWidth="1"/>
    <col min="7686" max="7689" width="0" style="25" hidden="1" customWidth="1"/>
    <col min="7690" max="7690" width="30.109375" style="25" customWidth="1"/>
    <col min="7691" max="7691" width="41.44140625" style="25" customWidth="1"/>
    <col min="7692" max="7935" width="10.44140625" style="25"/>
    <col min="7936" max="7936" width="4" style="25" customWidth="1"/>
    <col min="7937" max="7937" width="4.5546875" style="25" customWidth="1"/>
    <col min="7938" max="7938" width="2.5546875" style="25" customWidth="1"/>
    <col min="7939" max="7940" width="4" style="25" customWidth="1"/>
    <col min="7941" max="7941" width="93" style="25" customWidth="1"/>
    <col min="7942" max="7945" width="0" style="25" hidden="1" customWidth="1"/>
    <col min="7946" max="7946" width="30.109375" style="25" customWidth="1"/>
    <col min="7947" max="7947" width="41.44140625" style="25" customWidth="1"/>
    <col min="7948" max="8191" width="10.44140625" style="25"/>
    <col min="8192" max="8192" width="4" style="25" customWidth="1"/>
    <col min="8193" max="8193" width="4.5546875" style="25" customWidth="1"/>
    <col min="8194" max="8194" width="2.5546875" style="25" customWidth="1"/>
    <col min="8195" max="8196" width="4" style="25" customWidth="1"/>
    <col min="8197" max="8197" width="93" style="25" customWidth="1"/>
    <col min="8198" max="8201" width="0" style="25" hidden="1" customWidth="1"/>
    <col min="8202" max="8202" width="30.109375" style="25" customWidth="1"/>
    <col min="8203" max="8203" width="41.44140625" style="25" customWidth="1"/>
    <col min="8204" max="8447" width="10.44140625" style="25"/>
    <col min="8448" max="8448" width="4" style="25" customWidth="1"/>
    <col min="8449" max="8449" width="4.5546875" style="25" customWidth="1"/>
    <col min="8450" max="8450" width="2.5546875" style="25" customWidth="1"/>
    <col min="8451" max="8452" width="4" style="25" customWidth="1"/>
    <col min="8453" max="8453" width="93" style="25" customWidth="1"/>
    <col min="8454" max="8457" width="0" style="25" hidden="1" customWidth="1"/>
    <col min="8458" max="8458" width="30.109375" style="25" customWidth="1"/>
    <col min="8459" max="8459" width="41.44140625" style="25" customWidth="1"/>
    <col min="8460" max="8703" width="10.44140625" style="25"/>
    <col min="8704" max="8704" width="4" style="25" customWidth="1"/>
    <col min="8705" max="8705" width="4.5546875" style="25" customWidth="1"/>
    <col min="8706" max="8706" width="2.5546875" style="25" customWidth="1"/>
    <col min="8707" max="8708" width="4" style="25" customWidth="1"/>
    <col min="8709" max="8709" width="93" style="25" customWidth="1"/>
    <col min="8710" max="8713" width="0" style="25" hidden="1" customWidth="1"/>
    <col min="8714" max="8714" width="30.109375" style="25" customWidth="1"/>
    <col min="8715" max="8715" width="41.44140625" style="25" customWidth="1"/>
    <col min="8716" max="8959" width="10.44140625" style="25"/>
    <col min="8960" max="8960" width="4" style="25" customWidth="1"/>
    <col min="8961" max="8961" width="4.5546875" style="25" customWidth="1"/>
    <col min="8962" max="8962" width="2.5546875" style="25" customWidth="1"/>
    <col min="8963" max="8964" width="4" style="25" customWidth="1"/>
    <col min="8965" max="8965" width="93" style="25" customWidth="1"/>
    <col min="8966" max="8969" width="0" style="25" hidden="1" customWidth="1"/>
    <col min="8970" max="8970" width="30.109375" style="25" customWidth="1"/>
    <col min="8971" max="8971" width="41.44140625" style="25" customWidth="1"/>
    <col min="8972" max="9215" width="10.44140625" style="25"/>
    <col min="9216" max="9216" width="4" style="25" customWidth="1"/>
    <col min="9217" max="9217" width="4.5546875" style="25" customWidth="1"/>
    <col min="9218" max="9218" width="2.5546875" style="25" customWidth="1"/>
    <col min="9219" max="9220" width="4" style="25" customWidth="1"/>
    <col min="9221" max="9221" width="93" style="25" customWidth="1"/>
    <col min="9222" max="9225" width="0" style="25" hidden="1" customWidth="1"/>
    <col min="9226" max="9226" width="30.109375" style="25" customWidth="1"/>
    <col min="9227" max="9227" width="41.44140625" style="25" customWidth="1"/>
    <col min="9228" max="9471" width="10.44140625" style="25"/>
    <col min="9472" max="9472" width="4" style="25" customWidth="1"/>
    <col min="9473" max="9473" width="4.5546875" style="25" customWidth="1"/>
    <col min="9474" max="9474" width="2.5546875" style="25" customWidth="1"/>
    <col min="9475" max="9476" width="4" style="25" customWidth="1"/>
    <col min="9477" max="9477" width="93" style="25" customWidth="1"/>
    <col min="9478" max="9481" width="0" style="25" hidden="1" customWidth="1"/>
    <col min="9482" max="9482" width="30.109375" style="25" customWidth="1"/>
    <col min="9483" max="9483" width="41.44140625" style="25" customWidth="1"/>
    <col min="9484" max="9727" width="10.44140625" style="25"/>
    <col min="9728" max="9728" width="4" style="25" customWidth="1"/>
    <col min="9729" max="9729" width="4.5546875" style="25" customWidth="1"/>
    <col min="9730" max="9730" width="2.5546875" style="25" customWidth="1"/>
    <col min="9731" max="9732" width="4" style="25" customWidth="1"/>
    <col min="9733" max="9733" width="93" style="25" customWidth="1"/>
    <col min="9734" max="9737" width="0" style="25" hidden="1" customWidth="1"/>
    <col min="9738" max="9738" width="30.109375" style="25" customWidth="1"/>
    <col min="9739" max="9739" width="41.44140625" style="25" customWidth="1"/>
    <col min="9740" max="9983" width="10.44140625" style="25"/>
    <col min="9984" max="9984" width="4" style="25" customWidth="1"/>
    <col min="9985" max="9985" width="4.5546875" style="25" customWidth="1"/>
    <col min="9986" max="9986" width="2.5546875" style="25" customWidth="1"/>
    <col min="9987" max="9988" width="4" style="25" customWidth="1"/>
    <col min="9989" max="9989" width="93" style="25" customWidth="1"/>
    <col min="9990" max="9993" width="0" style="25" hidden="1" customWidth="1"/>
    <col min="9994" max="9994" width="30.109375" style="25" customWidth="1"/>
    <col min="9995" max="9995" width="41.44140625" style="25" customWidth="1"/>
    <col min="9996" max="10239" width="10.44140625" style="25"/>
    <col min="10240" max="10240" width="4" style="25" customWidth="1"/>
    <col min="10241" max="10241" width="4.5546875" style="25" customWidth="1"/>
    <col min="10242" max="10242" width="2.5546875" style="25" customWidth="1"/>
    <col min="10243" max="10244" width="4" style="25" customWidth="1"/>
    <col min="10245" max="10245" width="93" style="25" customWidth="1"/>
    <col min="10246" max="10249" width="0" style="25" hidden="1" customWidth="1"/>
    <col min="10250" max="10250" width="30.109375" style="25" customWidth="1"/>
    <col min="10251" max="10251" width="41.44140625" style="25" customWidth="1"/>
    <col min="10252" max="10495" width="10.44140625" style="25"/>
    <col min="10496" max="10496" width="4" style="25" customWidth="1"/>
    <col min="10497" max="10497" width="4.5546875" style="25" customWidth="1"/>
    <col min="10498" max="10498" width="2.5546875" style="25" customWidth="1"/>
    <col min="10499" max="10500" width="4" style="25" customWidth="1"/>
    <col min="10501" max="10501" width="93" style="25" customWidth="1"/>
    <col min="10502" max="10505" width="0" style="25" hidden="1" customWidth="1"/>
    <col min="10506" max="10506" width="30.109375" style="25" customWidth="1"/>
    <col min="10507" max="10507" width="41.44140625" style="25" customWidth="1"/>
    <col min="10508" max="10751" width="10.44140625" style="25"/>
    <col min="10752" max="10752" width="4" style="25" customWidth="1"/>
    <col min="10753" max="10753" width="4.5546875" style="25" customWidth="1"/>
    <col min="10754" max="10754" width="2.5546875" style="25" customWidth="1"/>
    <col min="10755" max="10756" width="4" style="25" customWidth="1"/>
    <col min="10757" max="10757" width="93" style="25" customWidth="1"/>
    <col min="10758" max="10761" width="0" style="25" hidden="1" customWidth="1"/>
    <col min="10762" max="10762" width="30.109375" style="25" customWidth="1"/>
    <col min="10763" max="10763" width="41.44140625" style="25" customWidth="1"/>
    <col min="10764" max="11007" width="10.44140625" style="25"/>
    <col min="11008" max="11008" width="4" style="25" customWidth="1"/>
    <col min="11009" max="11009" width="4.5546875" style="25" customWidth="1"/>
    <col min="11010" max="11010" width="2.5546875" style="25" customWidth="1"/>
    <col min="11011" max="11012" width="4" style="25" customWidth="1"/>
    <col min="11013" max="11013" width="93" style="25" customWidth="1"/>
    <col min="11014" max="11017" width="0" style="25" hidden="1" customWidth="1"/>
    <col min="11018" max="11018" width="30.109375" style="25" customWidth="1"/>
    <col min="11019" max="11019" width="41.44140625" style="25" customWidth="1"/>
    <col min="11020" max="11263" width="10.44140625" style="25"/>
    <col min="11264" max="11264" width="4" style="25" customWidth="1"/>
    <col min="11265" max="11265" width="4.5546875" style="25" customWidth="1"/>
    <col min="11266" max="11266" width="2.5546875" style="25" customWidth="1"/>
    <col min="11267" max="11268" width="4" style="25" customWidth="1"/>
    <col min="11269" max="11269" width="93" style="25" customWidth="1"/>
    <col min="11270" max="11273" width="0" style="25" hidden="1" customWidth="1"/>
    <col min="11274" max="11274" width="30.109375" style="25" customWidth="1"/>
    <col min="11275" max="11275" width="41.44140625" style="25" customWidth="1"/>
    <col min="11276" max="11519" width="10.44140625" style="25"/>
    <col min="11520" max="11520" width="4" style="25" customWidth="1"/>
    <col min="11521" max="11521" width="4.5546875" style="25" customWidth="1"/>
    <col min="11522" max="11522" width="2.5546875" style="25" customWidth="1"/>
    <col min="11523" max="11524" width="4" style="25" customWidth="1"/>
    <col min="11525" max="11525" width="93" style="25" customWidth="1"/>
    <col min="11526" max="11529" width="0" style="25" hidden="1" customWidth="1"/>
    <col min="11530" max="11530" width="30.109375" style="25" customWidth="1"/>
    <col min="11531" max="11531" width="41.44140625" style="25" customWidth="1"/>
    <col min="11532" max="11775" width="10.44140625" style="25"/>
    <col min="11776" max="11776" width="4" style="25" customWidth="1"/>
    <col min="11777" max="11777" width="4.5546875" style="25" customWidth="1"/>
    <col min="11778" max="11778" width="2.5546875" style="25" customWidth="1"/>
    <col min="11779" max="11780" width="4" style="25" customWidth="1"/>
    <col min="11781" max="11781" width="93" style="25" customWidth="1"/>
    <col min="11782" max="11785" width="0" style="25" hidden="1" customWidth="1"/>
    <col min="11786" max="11786" width="30.109375" style="25" customWidth="1"/>
    <col min="11787" max="11787" width="41.44140625" style="25" customWidth="1"/>
    <col min="11788" max="12031" width="10.44140625" style="25"/>
    <col min="12032" max="12032" width="4" style="25" customWidth="1"/>
    <col min="12033" max="12033" width="4.5546875" style="25" customWidth="1"/>
    <col min="12034" max="12034" width="2.5546875" style="25" customWidth="1"/>
    <col min="12035" max="12036" width="4" style="25" customWidth="1"/>
    <col min="12037" max="12037" width="93" style="25" customWidth="1"/>
    <col min="12038" max="12041" width="0" style="25" hidden="1" customWidth="1"/>
    <col min="12042" max="12042" width="30.109375" style="25" customWidth="1"/>
    <col min="12043" max="12043" width="41.44140625" style="25" customWidth="1"/>
    <col min="12044" max="12287" width="10.44140625" style="25"/>
    <col min="12288" max="12288" width="4" style="25" customWidth="1"/>
    <col min="12289" max="12289" width="4.5546875" style="25" customWidth="1"/>
    <col min="12290" max="12290" width="2.5546875" style="25" customWidth="1"/>
    <col min="12291" max="12292" width="4" style="25" customWidth="1"/>
    <col min="12293" max="12293" width="93" style="25" customWidth="1"/>
    <col min="12294" max="12297" width="0" style="25" hidden="1" customWidth="1"/>
    <col min="12298" max="12298" width="30.109375" style="25" customWidth="1"/>
    <col min="12299" max="12299" width="41.44140625" style="25" customWidth="1"/>
    <col min="12300" max="12543" width="10.44140625" style="25"/>
    <col min="12544" max="12544" width="4" style="25" customWidth="1"/>
    <col min="12545" max="12545" width="4.5546875" style="25" customWidth="1"/>
    <col min="12546" max="12546" width="2.5546875" style="25" customWidth="1"/>
    <col min="12547" max="12548" width="4" style="25" customWidth="1"/>
    <col min="12549" max="12549" width="93" style="25" customWidth="1"/>
    <col min="12550" max="12553" width="0" style="25" hidden="1" customWidth="1"/>
    <col min="12554" max="12554" width="30.109375" style="25" customWidth="1"/>
    <col min="12555" max="12555" width="41.44140625" style="25" customWidth="1"/>
    <col min="12556" max="12799" width="10.44140625" style="25"/>
    <col min="12800" max="12800" width="4" style="25" customWidth="1"/>
    <col min="12801" max="12801" width="4.5546875" style="25" customWidth="1"/>
    <col min="12802" max="12802" width="2.5546875" style="25" customWidth="1"/>
    <col min="12803" max="12804" width="4" style="25" customWidth="1"/>
    <col min="12805" max="12805" width="93" style="25" customWidth="1"/>
    <col min="12806" max="12809" width="0" style="25" hidden="1" customWidth="1"/>
    <col min="12810" max="12810" width="30.109375" style="25" customWidth="1"/>
    <col min="12811" max="12811" width="41.44140625" style="25" customWidth="1"/>
    <col min="12812" max="13055" width="10.44140625" style="25"/>
    <col min="13056" max="13056" width="4" style="25" customWidth="1"/>
    <col min="13057" max="13057" width="4.5546875" style="25" customWidth="1"/>
    <col min="13058" max="13058" width="2.5546875" style="25" customWidth="1"/>
    <col min="13059" max="13060" width="4" style="25" customWidth="1"/>
    <col min="13061" max="13061" width="93" style="25" customWidth="1"/>
    <col min="13062" max="13065" width="0" style="25" hidden="1" customWidth="1"/>
    <col min="13066" max="13066" width="30.109375" style="25" customWidth="1"/>
    <col min="13067" max="13067" width="41.44140625" style="25" customWidth="1"/>
    <col min="13068" max="13311" width="10.44140625" style="25"/>
    <col min="13312" max="13312" width="4" style="25" customWidth="1"/>
    <col min="13313" max="13313" width="4.5546875" style="25" customWidth="1"/>
    <col min="13314" max="13314" width="2.5546875" style="25" customWidth="1"/>
    <col min="13315" max="13316" width="4" style="25" customWidth="1"/>
    <col min="13317" max="13317" width="93" style="25" customWidth="1"/>
    <col min="13318" max="13321" width="0" style="25" hidden="1" customWidth="1"/>
    <col min="13322" max="13322" width="30.109375" style="25" customWidth="1"/>
    <col min="13323" max="13323" width="41.44140625" style="25" customWidth="1"/>
    <col min="13324" max="13567" width="10.44140625" style="25"/>
    <col min="13568" max="13568" width="4" style="25" customWidth="1"/>
    <col min="13569" max="13569" width="4.5546875" style="25" customWidth="1"/>
    <col min="13570" max="13570" width="2.5546875" style="25" customWidth="1"/>
    <col min="13571" max="13572" width="4" style="25" customWidth="1"/>
    <col min="13573" max="13573" width="93" style="25" customWidth="1"/>
    <col min="13574" max="13577" width="0" style="25" hidden="1" customWidth="1"/>
    <col min="13578" max="13578" width="30.109375" style="25" customWidth="1"/>
    <col min="13579" max="13579" width="41.44140625" style="25" customWidth="1"/>
    <col min="13580" max="13823" width="10.44140625" style="25"/>
    <col min="13824" max="13824" width="4" style="25" customWidth="1"/>
    <col min="13825" max="13825" width="4.5546875" style="25" customWidth="1"/>
    <col min="13826" max="13826" width="2.5546875" style="25" customWidth="1"/>
    <col min="13827" max="13828" width="4" style="25" customWidth="1"/>
    <col min="13829" max="13829" width="93" style="25" customWidth="1"/>
    <col min="13830" max="13833" width="0" style="25" hidden="1" customWidth="1"/>
    <col min="13834" max="13834" width="30.109375" style="25" customWidth="1"/>
    <col min="13835" max="13835" width="41.44140625" style="25" customWidth="1"/>
    <col min="13836" max="14079" width="10.44140625" style="25"/>
    <col min="14080" max="14080" width="4" style="25" customWidth="1"/>
    <col min="14081" max="14081" width="4.5546875" style="25" customWidth="1"/>
    <col min="14082" max="14082" width="2.5546875" style="25" customWidth="1"/>
    <col min="14083" max="14084" width="4" style="25" customWidth="1"/>
    <col min="14085" max="14085" width="93" style="25" customWidth="1"/>
    <col min="14086" max="14089" width="0" style="25" hidden="1" customWidth="1"/>
    <col min="14090" max="14090" width="30.109375" style="25" customWidth="1"/>
    <col min="14091" max="14091" width="41.44140625" style="25" customWidth="1"/>
    <col min="14092" max="14335" width="10.44140625" style="25"/>
    <col min="14336" max="14336" width="4" style="25" customWidth="1"/>
    <col min="14337" max="14337" width="4.5546875" style="25" customWidth="1"/>
    <col min="14338" max="14338" width="2.5546875" style="25" customWidth="1"/>
    <col min="14339" max="14340" width="4" style="25" customWidth="1"/>
    <col min="14341" max="14341" width="93" style="25" customWidth="1"/>
    <col min="14342" max="14345" width="0" style="25" hidden="1" customWidth="1"/>
    <col min="14346" max="14346" width="30.109375" style="25" customWidth="1"/>
    <col min="14347" max="14347" width="41.44140625" style="25" customWidth="1"/>
    <col min="14348" max="14591" width="10.44140625" style="25"/>
    <col min="14592" max="14592" width="4" style="25" customWidth="1"/>
    <col min="14593" max="14593" width="4.5546875" style="25" customWidth="1"/>
    <col min="14594" max="14594" width="2.5546875" style="25" customWidth="1"/>
    <col min="14595" max="14596" width="4" style="25" customWidth="1"/>
    <col min="14597" max="14597" width="93" style="25" customWidth="1"/>
    <col min="14598" max="14601" width="0" style="25" hidden="1" customWidth="1"/>
    <col min="14602" max="14602" width="30.109375" style="25" customWidth="1"/>
    <col min="14603" max="14603" width="41.44140625" style="25" customWidth="1"/>
    <col min="14604" max="14847" width="10.44140625" style="25"/>
    <col min="14848" max="14848" width="4" style="25" customWidth="1"/>
    <col min="14849" max="14849" width="4.5546875" style="25" customWidth="1"/>
    <col min="14850" max="14850" width="2.5546875" style="25" customWidth="1"/>
    <col min="14851" max="14852" width="4" style="25" customWidth="1"/>
    <col min="14853" max="14853" width="93" style="25" customWidth="1"/>
    <col min="14854" max="14857" width="0" style="25" hidden="1" customWidth="1"/>
    <col min="14858" max="14858" width="30.109375" style="25" customWidth="1"/>
    <col min="14859" max="14859" width="41.44140625" style="25" customWidth="1"/>
    <col min="14860" max="15103" width="10.44140625" style="25"/>
    <col min="15104" max="15104" width="4" style="25" customWidth="1"/>
    <col min="15105" max="15105" width="4.5546875" style="25" customWidth="1"/>
    <col min="15106" max="15106" width="2.5546875" style="25" customWidth="1"/>
    <col min="15107" max="15108" width="4" style="25" customWidth="1"/>
    <col min="15109" max="15109" width="93" style="25" customWidth="1"/>
    <col min="15110" max="15113" width="0" style="25" hidden="1" customWidth="1"/>
    <col min="15114" max="15114" width="30.109375" style="25" customWidth="1"/>
    <col min="15115" max="15115" width="41.44140625" style="25" customWidth="1"/>
    <col min="15116" max="15359" width="10.44140625" style="25"/>
    <col min="15360" max="15360" width="4" style="25" customWidth="1"/>
    <col min="15361" max="15361" width="4.5546875" style="25" customWidth="1"/>
    <col min="15362" max="15362" width="2.5546875" style="25" customWidth="1"/>
    <col min="15363" max="15364" width="4" style="25" customWidth="1"/>
    <col min="15365" max="15365" width="93" style="25" customWidth="1"/>
    <col min="15366" max="15369" width="0" style="25" hidden="1" customWidth="1"/>
    <col min="15370" max="15370" width="30.109375" style="25" customWidth="1"/>
    <col min="15371" max="15371" width="41.44140625" style="25" customWidth="1"/>
    <col min="15372" max="15615" width="10.44140625" style="25"/>
    <col min="15616" max="15616" width="4" style="25" customWidth="1"/>
    <col min="15617" max="15617" width="4.5546875" style="25" customWidth="1"/>
    <col min="15618" max="15618" width="2.5546875" style="25" customWidth="1"/>
    <col min="15619" max="15620" width="4" style="25" customWidth="1"/>
    <col min="15621" max="15621" width="93" style="25" customWidth="1"/>
    <col min="15622" max="15625" width="0" style="25" hidden="1" customWidth="1"/>
    <col min="15626" max="15626" width="30.109375" style="25" customWidth="1"/>
    <col min="15627" max="15627" width="41.44140625" style="25" customWidth="1"/>
    <col min="15628" max="15871" width="10.44140625" style="25"/>
    <col min="15872" max="15872" width="4" style="25" customWidth="1"/>
    <col min="15873" max="15873" width="4.5546875" style="25" customWidth="1"/>
    <col min="15874" max="15874" width="2.5546875" style="25" customWidth="1"/>
    <col min="15875" max="15876" width="4" style="25" customWidth="1"/>
    <col min="15877" max="15877" width="93" style="25" customWidth="1"/>
    <col min="15878" max="15881" width="0" style="25" hidden="1" customWidth="1"/>
    <col min="15882" max="15882" width="30.109375" style="25" customWidth="1"/>
    <col min="15883" max="15883" width="41.44140625" style="25" customWidth="1"/>
    <col min="15884" max="16127" width="10.44140625" style="25"/>
    <col min="16128" max="16128" width="4" style="25" customWidth="1"/>
    <col min="16129" max="16129" width="4.5546875" style="25" customWidth="1"/>
    <col min="16130" max="16130" width="2.5546875" style="25" customWidth="1"/>
    <col min="16131" max="16132" width="4" style="25" customWidth="1"/>
    <col min="16133" max="16133" width="93" style="25" customWidth="1"/>
    <col min="16134" max="16137" width="0" style="25" hidden="1" customWidth="1"/>
    <col min="16138" max="16138" width="30.109375" style="25" customWidth="1"/>
    <col min="16139" max="16139" width="41.44140625" style="25" customWidth="1"/>
    <col min="16140" max="16384" width="10.44140625" style="25"/>
  </cols>
  <sheetData>
    <row r="1" spans="1:14" s="24" customFormat="1" ht="22.5" customHeight="1" x14ac:dyDescent="0.3">
      <c r="A1" s="129"/>
      <c r="B1" s="198" t="s">
        <v>392</v>
      </c>
      <c r="C1" s="199"/>
      <c r="D1" s="199"/>
      <c r="E1" s="199"/>
      <c r="F1" s="199"/>
      <c r="G1" s="199"/>
      <c r="H1" s="199"/>
      <c r="I1" s="196" t="str">
        <f>IF('CE-118'!C4 ="4","Sanitario", "Sociale")</f>
        <v>Sanitario</v>
      </c>
      <c r="J1" s="182" t="str">
        <f>'CE-118'!$C$8</f>
        <v>505</v>
      </c>
      <c r="K1" s="183"/>
    </row>
    <row r="2" spans="1:14" s="24" customFormat="1" ht="22.5" customHeight="1" thickBot="1" x14ac:dyDescent="0.35">
      <c r="A2" s="130"/>
      <c r="B2" s="200"/>
      <c r="C2" s="201"/>
      <c r="D2" s="201"/>
      <c r="E2" s="201"/>
      <c r="F2" s="201"/>
      <c r="G2" s="201"/>
      <c r="H2" s="201"/>
      <c r="I2" s="197"/>
      <c r="J2" s="184"/>
      <c r="K2" s="185"/>
    </row>
    <row r="3" spans="1:14" ht="22.5" customHeight="1" thickBot="1" x14ac:dyDescent="0.25">
      <c r="B3" s="26"/>
      <c r="C3" s="26"/>
      <c r="D3" s="26"/>
      <c r="E3" s="26"/>
      <c r="F3" s="26"/>
      <c r="G3" s="26"/>
      <c r="H3" s="27">
        <v>3</v>
      </c>
      <c r="I3" s="27">
        <v>2</v>
      </c>
    </row>
    <row r="4" spans="1:14" ht="22.5" customHeight="1" x14ac:dyDescent="0.25">
      <c r="B4" s="186" t="s">
        <v>532</v>
      </c>
      <c r="C4" s="187"/>
      <c r="D4" s="187"/>
      <c r="E4" s="187"/>
      <c r="F4" s="187"/>
      <c r="G4" s="188"/>
      <c r="H4" s="192" t="str">
        <f>CONCATENATE("Anno ",'CE-118'!D9)</f>
        <v>Anno 2018</v>
      </c>
      <c r="I4" s="192" t="str">
        <f>CONCATENATE("Anno ",'CE-118'!$C$9)</f>
        <v>Anno 2019</v>
      </c>
      <c r="J4" s="194" t="s">
        <v>537</v>
      </c>
      <c r="K4" s="195"/>
    </row>
    <row r="5" spans="1:14" ht="30.75" customHeight="1" x14ac:dyDescent="0.25">
      <c r="B5" s="189"/>
      <c r="C5" s="190"/>
      <c r="D5" s="190"/>
      <c r="E5" s="190"/>
      <c r="F5" s="190"/>
      <c r="G5" s="191"/>
      <c r="H5" s="193"/>
      <c r="I5" s="193"/>
      <c r="J5" s="28" t="s">
        <v>538</v>
      </c>
      <c r="K5" s="29" t="s">
        <v>539</v>
      </c>
    </row>
    <row r="6" spans="1:14" s="30" customFormat="1" ht="21" customHeight="1" x14ac:dyDescent="0.3">
      <c r="A6" s="30" t="s">
        <v>5</v>
      </c>
      <c r="B6" s="31" t="s">
        <v>393</v>
      </c>
      <c r="C6" s="32" t="s">
        <v>394</v>
      </c>
      <c r="D6" s="32"/>
      <c r="E6" s="32"/>
      <c r="F6" s="32"/>
      <c r="G6" s="33"/>
      <c r="H6" s="120">
        <f>VLOOKUP($A6,'CE-118'!$B$10:$D$623,H$3,FALSE)</f>
        <v>0</v>
      </c>
      <c r="I6" s="164">
        <f>VLOOKUP($A6,'CE-118'!$B$10:$D$623,I$3,FALSE)</f>
        <v>550187797.50999999</v>
      </c>
      <c r="J6" s="121">
        <f>H6-I6</f>
        <v>-550187797.50999999</v>
      </c>
      <c r="K6" s="131">
        <f>IF(I6=0,"-    ",J6/I6)</f>
        <v>-1</v>
      </c>
      <c r="M6" s="34"/>
      <c r="N6" s="34"/>
    </row>
    <row r="7" spans="1:14" s="30" customFormat="1" ht="21" customHeight="1" x14ac:dyDescent="0.3">
      <c r="A7" s="30" t="s">
        <v>6</v>
      </c>
      <c r="B7" s="35"/>
      <c r="C7" s="36" t="s">
        <v>395</v>
      </c>
      <c r="D7" s="37" t="s">
        <v>396</v>
      </c>
      <c r="E7" s="37"/>
      <c r="F7" s="37"/>
      <c r="G7" s="38"/>
      <c r="H7" s="141">
        <f>VLOOKUP($A7,'CE-118'!$B$10:$D$623,H$3,FALSE)</f>
        <v>0</v>
      </c>
      <c r="I7" s="164">
        <f>VLOOKUP($A7,'CE-118'!$B$10:$D$623,I$3,FALSE)</f>
        <v>462603058.60000002</v>
      </c>
      <c r="J7" s="121">
        <f t="shared" ref="J7:J113" si="0">H7-I7</f>
        <v>-462603058.60000002</v>
      </c>
      <c r="K7" s="131">
        <f>IF(I7=0,"-    ",J7/I7)</f>
        <v>-1</v>
      </c>
    </row>
    <row r="8" spans="1:14" s="24" customFormat="1" ht="21" customHeight="1" x14ac:dyDescent="0.3">
      <c r="A8" s="24" t="s">
        <v>7</v>
      </c>
      <c r="B8" s="39"/>
      <c r="C8" s="40"/>
      <c r="D8" s="41"/>
      <c r="E8" s="40" t="s">
        <v>397</v>
      </c>
      <c r="F8" s="41" t="s">
        <v>398</v>
      </c>
      <c r="G8" s="42"/>
      <c r="H8" s="142">
        <f>VLOOKUP($A8,'CE-118'!$B$10:$D$623,H$3,FALSE)</f>
        <v>0</v>
      </c>
      <c r="I8" s="162">
        <f>VLOOKUP($A8,'CE-118'!$B$10:$D$623,I$3,FALSE)</f>
        <v>458484514.74000001</v>
      </c>
      <c r="J8" s="122">
        <f t="shared" si="0"/>
        <v>-458484514.74000001</v>
      </c>
      <c r="K8" s="132">
        <f t="shared" ref="K8:K92" si="1">IF(I8=0,"-    ",J8/I8)</f>
        <v>-1</v>
      </c>
    </row>
    <row r="9" spans="1:14" s="24" customFormat="1" ht="21" customHeight="1" x14ac:dyDescent="0.3">
      <c r="A9" s="24" t="s">
        <v>10</v>
      </c>
      <c r="B9" s="39"/>
      <c r="C9" s="40"/>
      <c r="D9" s="41"/>
      <c r="E9" s="40" t="s">
        <v>399</v>
      </c>
      <c r="F9" s="41" t="s">
        <v>400</v>
      </c>
      <c r="G9" s="42"/>
      <c r="H9" s="142">
        <f>VLOOKUP($A9,'CE-118'!$B$10:$D$623,H$3,FALSE)</f>
        <v>0</v>
      </c>
      <c r="I9" s="162">
        <f>VLOOKUP($A9,'CE-118'!$B$10:$D$623,I$3,FALSE)</f>
        <v>3982978.8</v>
      </c>
      <c r="J9" s="122">
        <f t="shared" si="0"/>
        <v>-3982978.8</v>
      </c>
      <c r="K9" s="132">
        <f t="shared" si="1"/>
        <v>-1</v>
      </c>
    </row>
    <row r="10" spans="1:14" s="24" customFormat="1" ht="21" customHeight="1" x14ac:dyDescent="0.3">
      <c r="A10" s="24" t="s">
        <v>12</v>
      </c>
      <c r="B10" s="39"/>
      <c r="C10" s="40"/>
      <c r="D10" s="41"/>
      <c r="E10" s="40"/>
      <c r="F10" s="43" t="s">
        <v>395</v>
      </c>
      <c r="G10" s="44" t="s">
        <v>401</v>
      </c>
      <c r="H10" s="142">
        <f>VLOOKUP($A10,'CE-118'!$B$10:$D$623,H$3,FALSE)</f>
        <v>0</v>
      </c>
      <c r="I10" s="162">
        <f>VLOOKUP($A10,'CE-118'!$B$10:$D$623,I$3,FALSE)</f>
        <v>0</v>
      </c>
      <c r="J10" s="122">
        <f>H10-I10</f>
        <v>0</v>
      </c>
      <c r="K10" s="132" t="str">
        <f>IF(I10=0,"-    ",J10/I10)</f>
        <v xml:space="preserve">-    </v>
      </c>
    </row>
    <row r="11" spans="1:14" s="24" customFormat="1" ht="21" customHeight="1" x14ac:dyDescent="0.3">
      <c r="A11" s="24" t="s">
        <v>13</v>
      </c>
      <c r="B11" s="39"/>
      <c r="C11" s="40"/>
      <c r="D11" s="41"/>
      <c r="E11" s="40"/>
      <c r="F11" s="43" t="s">
        <v>402</v>
      </c>
      <c r="G11" s="44" t="s">
        <v>403</v>
      </c>
      <c r="H11" s="142">
        <f>VLOOKUP($A11,'CE-118'!$B$10:$D$623,H$3,FALSE)</f>
        <v>0</v>
      </c>
      <c r="I11" s="162">
        <f>VLOOKUP($A11,'CE-118'!$B$10:$D$623,I$3,FALSE)</f>
        <v>0</v>
      </c>
      <c r="J11" s="122">
        <f>H11-I11</f>
        <v>0</v>
      </c>
      <c r="K11" s="132" t="str">
        <f>IF(I11=0,"-    ",J11/I11)</f>
        <v xml:space="preserve">-    </v>
      </c>
    </row>
    <row r="12" spans="1:14" s="24" customFormat="1" ht="21" customHeight="1" x14ac:dyDescent="0.3">
      <c r="A12" s="24" t="s">
        <v>14</v>
      </c>
      <c r="B12" s="39"/>
      <c r="C12" s="40"/>
      <c r="D12" s="41"/>
      <c r="E12" s="40"/>
      <c r="F12" s="43" t="s">
        <v>404</v>
      </c>
      <c r="G12" s="44" t="s">
        <v>405</v>
      </c>
      <c r="H12" s="142">
        <f>VLOOKUP($A12,'CE-118'!$B$10:$D$623,H$3,FALSE)</f>
        <v>0</v>
      </c>
      <c r="I12" s="162">
        <f>VLOOKUP($A12,'CE-118'!$B$10:$D$623,I$3,FALSE)</f>
        <v>0</v>
      </c>
      <c r="J12" s="122">
        <f>H12-I12</f>
        <v>0</v>
      </c>
      <c r="K12" s="132" t="str">
        <f>IF(I12=0,"-    ",J12/I12)</f>
        <v xml:space="preserve">-    </v>
      </c>
    </row>
    <row r="13" spans="1:14" s="24" customFormat="1" ht="21" customHeight="1" x14ac:dyDescent="0.3">
      <c r="A13" s="24" t="s">
        <v>15</v>
      </c>
      <c r="B13" s="39"/>
      <c r="C13" s="40"/>
      <c r="D13" s="41"/>
      <c r="E13" s="40"/>
      <c r="F13" s="43" t="s">
        <v>406</v>
      </c>
      <c r="G13" s="44" t="s">
        <v>407</v>
      </c>
      <c r="H13" s="142">
        <f>VLOOKUP($A13,'CE-118'!$B$10:$D$623,H$3,FALSE)</f>
        <v>0</v>
      </c>
      <c r="I13" s="162">
        <f>VLOOKUP($A13,'CE-118'!$B$10:$D$623,I$3,FALSE)</f>
        <v>222861.01</v>
      </c>
      <c r="J13" s="122">
        <f>H13-I13</f>
        <v>-222861.01</v>
      </c>
      <c r="K13" s="132">
        <f>IF(I13=0,"-    ",J13/I13)</f>
        <v>-1</v>
      </c>
    </row>
    <row r="14" spans="1:14" s="24" customFormat="1" ht="21" customHeight="1" x14ac:dyDescent="0.3">
      <c r="A14" s="24" t="s">
        <v>16</v>
      </c>
      <c r="B14" s="39"/>
      <c r="C14" s="40"/>
      <c r="D14" s="41"/>
      <c r="E14" s="40"/>
      <c r="F14" s="43" t="s">
        <v>408</v>
      </c>
      <c r="G14" s="44" t="s">
        <v>409</v>
      </c>
      <c r="H14" s="142">
        <f>VLOOKUP($A14,'CE-118'!$B$10:$D$623,H$3,FALSE)</f>
        <v>0</v>
      </c>
      <c r="I14" s="162">
        <f>VLOOKUP($A14,'CE-118'!$B$10:$D$623,I$3,FALSE)</f>
        <v>12000</v>
      </c>
      <c r="J14" s="122">
        <f t="shared" si="0"/>
        <v>-12000</v>
      </c>
      <c r="K14" s="132">
        <f t="shared" si="1"/>
        <v>-1</v>
      </c>
    </row>
    <row r="15" spans="1:14" s="24" customFormat="1" ht="21" customHeight="1" x14ac:dyDescent="0.3">
      <c r="A15" s="24" t="s">
        <v>19</v>
      </c>
      <c r="B15" s="39"/>
      <c r="C15" s="45"/>
      <c r="D15" s="46"/>
      <c r="E15" s="45"/>
      <c r="F15" s="47" t="s">
        <v>410</v>
      </c>
      <c r="G15" s="48" t="s">
        <v>411</v>
      </c>
      <c r="H15" s="142">
        <f>VLOOKUP($A15,'CE-118'!$B$10:$D$623,H$3,FALSE)</f>
        <v>0</v>
      </c>
      <c r="I15" s="162">
        <f>VLOOKUP($A15,'CE-118'!$B$10:$D$623,I$3,FALSE)</f>
        <v>3748117.79</v>
      </c>
      <c r="J15" s="122">
        <f>H15-I15</f>
        <v>-3748117.79</v>
      </c>
      <c r="K15" s="132">
        <f>IF(I15=0,"-    ",J15/I15)</f>
        <v>-1</v>
      </c>
    </row>
    <row r="16" spans="1:14" s="24" customFormat="1" ht="21" customHeight="1" x14ac:dyDescent="0.3">
      <c r="A16" s="24" t="s">
        <v>20</v>
      </c>
      <c r="B16" s="39"/>
      <c r="C16" s="40"/>
      <c r="D16" s="41"/>
      <c r="E16" s="40" t="s">
        <v>412</v>
      </c>
      <c r="F16" s="41" t="s">
        <v>413</v>
      </c>
      <c r="G16" s="49"/>
      <c r="H16" s="142">
        <f>VLOOKUP($A16,'CE-118'!$B$10:$D$623,H$3,FALSE)</f>
        <v>0</v>
      </c>
      <c r="I16" s="162">
        <f>VLOOKUP($A16,'CE-118'!$B$10:$D$623,I$3,FALSE)</f>
        <v>1466.91</v>
      </c>
      <c r="J16" s="122">
        <f t="shared" si="0"/>
        <v>-1466.91</v>
      </c>
      <c r="K16" s="132">
        <f t="shared" si="1"/>
        <v>-1</v>
      </c>
    </row>
    <row r="17" spans="1:11" s="24" customFormat="1" ht="21" customHeight="1" x14ac:dyDescent="0.3">
      <c r="A17" s="24" t="s">
        <v>21</v>
      </c>
      <c r="B17" s="39"/>
      <c r="C17" s="45"/>
      <c r="D17" s="46"/>
      <c r="E17" s="46"/>
      <c r="F17" s="47" t="s">
        <v>395</v>
      </c>
      <c r="G17" s="48" t="s">
        <v>414</v>
      </c>
      <c r="H17" s="142">
        <f>VLOOKUP($A17,'CE-118'!$B$10:$D$623,H$3,FALSE)</f>
        <v>0</v>
      </c>
      <c r="I17" s="162">
        <f>VLOOKUP($A17,'CE-118'!$B$10:$D$623,I$3,FALSE)</f>
        <v>0</v>
      </c>
      <c r="J17" s="123">
        <f t="shared" si="0"/>
        <v>0</v>
      </c>
      <c r="K17" s="133" t="str">
        <f t="shared" si="1"/>
        <v xml:space="preserve">-    </v>
      </c>
    </row>
    <row r="18" spans="1:11" s="24" customFormat="1" ht="21" customHeight="1" x14ac:dyDescent="0.3">
      <c r="A18" s="24" t="s">
        <v>22</v>
      </c>
      <c r="B18" s="39"/>
      <c r="C18" s="40"/>
      <c r="D18" s="41"/>
      <c r="E18" s="41"/>
      <c r="F18" s="43" t="s">
        <v>402</v>
      </c>
      <c r="G18" s="44" t="s">
        <v>415</v>
      </c>
      <c r="H18" s="142">
        <f>VLOOKUP($A18,'CE-118'!$B$10:$D$623,H$3,FALSE)</f>
        <v>0</v>
      </c>
      <c r="I18" s="162">
        <f>VLOOKUP($A18,'CE-118'!$B$10:$D$623,I$3,FALSE)</f>
        <v>0</v>
      </c>
      <c r="J18" s="123">
        <f t="shared" si="0"/>
        <v>0</v>
      </c>
      <c r="K18" s="133" t="str">
        <f t="shared" si="1"/>
        <v xml:space="preserve">-    </v>
      </c>
    </row>
    <row r="19" spans="1:11" s="24" customFormat="1" ht="21" customHeight="1" x14ac:dyDescent="0.3">
      <c r="A19" s="24" t="s">
        <v>23</v>
      </c>
      <c r="B19" s="39"/>
      <c r="C19" s="40"/>
      <c r="D19" s="41"/>
      <c r="E19" s="41"/>
      <c r="F19" s="43" t="s">
        <v>404</v>
      </c>
      <c r="G19" s="44" t="s">
        <v>416</v>
      </c>
      <c r="H19" s="142">
        <f>VLOOKUP($A19,'CE-118'!$B$10:$D$623,H$3,FALSE)</f>
        <v>0</v>
      </c>
      <c r="I19" s="162">
        <f>VLOOKUP($A19,'CE-118'!$B$10:$D$623,I$3,FALSE)</f>
        <v>1466.91</v>
      </c>
      <c r="J19" s="123">
        <f t="shared" si="0"/>
        <v>-1466.91</v>
      </c>
      <c r="K19" s="133">
        <f t="shared" si="1"/>
        <v>-1</v>
      </c>
    </row>
    <row r="20" spans="1:11" s="24" customFormat="1" ht="21" customHeight="1" x14ac:dyDescent="0.3">
      <c r="A20" s="24" t="s">
        <v>24</v>
      </c>
      <c r="B20" s="39"/>
      <c r="C20" s="45"/>
      <c r="D20" s="46"/>
      <c r="E20" s="46"/>
      <c r="F20" s="47" t="s">
        <v>406</v>
      </c>
      <c r="G20" s="48" t="s">
        <v>417</v>
      </c>
      <c r="H20" s="142">
        <f>VLOOKUP($A20,'CE-118'!$B$10:$D$623,H$3,FALSE)</f>
        <v>0</v>
      </c>
      <c r="I20" s="162">
        <f>VLOOKUP($A20,'CE-118'!$B$10:$D$623,I$3,FALSE)</f>
        <v>0</v>
      </c>
      <c r="J20" s="123">
        <f t="shared" si="0"/>
        <v>0</v>
      </c>
      <c r="K20" s="133" t="str">
        <f t="shared" si="1"/>
        <v xml:space="preserve">-    </v>
      </c>
    </row>
    <row r="21" spans="1:11" s="24" customFormat="1" ht="21" customHeight="1" x14ac:dyDescent="0.3">
      <c r="A21" s="24" t="s">
        <v>25</v>
      </c>
      <c r="B21" s="39"/>
      <c r="C21" s="40"/>
      <c r="D21" s="41"/>
      <c r="E21" s="40" t="s">
        <v>418</v>
      </c>
      <c r="F21" s="41" t="s">
        <v>419</v>
      </c>
      <c r="G21" s="42"/>
      <c r="H21" s="142">
        <f>VLOOKUP($A21,'CE-118'!$B$10:$D$623,H$3,FALSE)</f>
        <v>0</v>
      </c>
      <c r="I21" s="162">
        <f>VLOOKUP($A21,'CE-118'!$B$10:$D$623,I$3,FALSE)</f>
        <v>134098.15</v>
      </c>
      <c r="J21" s="122">
        <f t="shared" si="0"/>
        <v>-134098.15</v>
      </c>
      <c r="K21" s="132">
        <f t="shared" si="1"/>
        <v>-1</v>
      </c>
    </row>
    <row r="22" spans="1:11" s="30" customFormat="1" ht="21" customHeight="1" x14ac:dyDescent="0.3">
      <c r="A22" s="30" t="s">
        <v>26</v>
      </c>
      <c r="B22" s="50"/>
      <c r="C22" s="51" t="s">
        <v>402</v>
      </c>
      <c r="D22" s="52" t="s">
        <v>420</v>
      </c>
      <c r="E22" s="52"/>
      <c r="F22" s="52"/>
      <c r="G22" s="53"/>
      <c r="H22" s="141">
        <f>VLOOKUP($A22,'CE-118'!$B$10:$D$623,H$3,FALSE)</f>
        <v>0</v>
      </c>
      <c r="I22" s="164">
        <f>VLOOKUP($A22,'CE-118'!$B$10:$D$623,I$3,FALSE)</f>
        <v>-9434243.7599999998</v>
      </c>
      <c r="J22" s="121">
        <f>H22-I22</f>
        <v>9434243.7599999998</v>
      </c>
      <c r="K22" s="131">
        <f>IF(I22=0,"-    ",J22/I22)</f>
        <v>-1</v>
      </c>
    </row>
    <row r="23" spans="1:11" s="30" customFormat="1" ht="21" customHeight="1" x14ac:dyDescent="0.3">
      <c r="A23" s="30" t="s">
        <v>29</v>
      </c>
      <c r="B23" s="50"/>
      <c r="C23" s="36" t="s">
        <v>404</v>
      </c>
      <c r="D23" s="37" t="s">
        <v>421</v>
      </c>
      <c r="E23" s="37"/>
      <c r="F23" s="37"/>
      <c r="G23" s="38"/>
      <c r="H23" s="141">
        <f>VLOOKUP($A23,'CE-118'!$B$10:$D$623,H$3,FALSE)</f>
        <v>0</v>
      </c>
      <c r="I23" s="164">
        <f>VLOOKUP($A23,'CE-118'!$B$10:$D$623,I$3,FALSE)</f>
        <v>1518060.1099999999</v>
      </c>
      <c r="J23" s="121">
        <f>H23-I23</f>
        <v>-1518060.1099999999</v>
      </c>
      <c r="K23" s="131">
        <f>IF(I23=0,"-    ",J23/I23)</f>
        <v>-1</v>
      </c>
    </row>
    <row r="24" spans="1:11" s="30" customFormat="1" ht="21" customHeight="1" x14ac:dyDescent="0.3">
      <c r="A24" s="30" t="s">
        <v>30</v>
      </c>
      <c r="B24" s="35"/>
      <c r="C24" s="51" t="s">
        <v>406</v>
      </c>
      <c r="D24" s="52" t="s">
        <v>422</v>
      </c>
      <c r="E24" s="52"/>
      <c r="F24" s="52"/>
      <c r="G24" s="53"/>
      <c r="H24" s="141">
        <f>VLOOKUP($A24,'CE-118'!$B$10:$D$623,H$3,FALSE)</f>
        <v>0</v>
      </c>
      <c r="I24" s="164">
        <f>VLOOKUP($A24,'CE-118'!$B$10:$D$623,I$3,FALSE)</f>
        <v>67924553.919999987</v>
      </c>
      <c r="J24" s="121">
        <f t="shared" si="0"/>
        <v>-67924553.919999987</v>
      </c>
      <c r="K24" s="131">
        <f t="shared" si="1"/>
        <v>-1</v>
      </c>
    </row>
    <row r="25" spans="1:11" s="24" customFormat="1" ht="10.5" customHeight="1" x14ac:dyDescent="0.3">
      <c r="A25" s="24" t="s">
        <v>32</v>
      </c>
      <c r="B25" s="39"/>
      <c r="C25" s="156"/>
      <c r="D25" s="159"/>
      <c r="E25" s="172" t="s">
        <v>397</v>
      </c>
      <c r="F25" s="174" t="s">
        <v>423</v>
      </c>
      <c r="G25" s="174"/>
      <c r="H25" s="168">
        <f>VLOOKUP($A25,'CE-118'!$B$10:$D$623,H$3,FALSE)+VLOOKUP($A26,'CE-118'!$B$10:$D$623,H$3,FALSE)</f>
        <v>0</v>
      </c>
      <c r="I25" s="169">
        <f>VLOOKUP($A25,'CE-118'!$B$10:$D$623,I$3,FALSE)+VLOOKUP($A26,'CE-118'!$B$10:$D$623,I$3,FALSE)</f>
        <v>52545271.93</v>
      </c>
      <c r="J25" s="178">
        <f t="shared" si="0"/>
        <v>-52545271.93</v>
      </c>
      <c r="K25" s="166">
        <f t="shared" si="1"/>
        <v>-1</v>
      </c>
    </row>
    <row r="26" spans="1:11" s="24" customFormat="1" ht="10.5" customHeight="1" x14ac:dyDescent="0.3">
      <c r="A26" s="24" t="s">
        <v>39</v>
      </c>
      <c r="B26" s="39"/>
      <c r="C26" s="158"/>
      <c r="D26" s="161"/>
      <c r="E26" s="173"/>
      <c r="F26" s="175"/>
      <c r="G26" s="175"/>
      <c r="H26" s="168"/>
      <c r="I26" s="171"/>
      <c r="J26" s="180"/>
      <c r="K26" s="167"/>
    </row>
    <row r="27" spans="1:11" s="24" customFormat="1" ht="21" customHeight="1" x14ac:dyDescent="0.3">
      <c r="A27" s="24" t="s">
        <v>43</v>
      </c>
      <c r="B27" s="39"/>
      <c r="C27" s="45"/>
      <c r="D27" s="46"/>
      <c r="E27" s="165" t="s">
        <v>399</v>
      </c>
      <c r="F27" s="46" t="s">
        <v>424</v>
      </c>
      <c r="G27" s="54"/>
      <c r="H27" s="142">
        <f>VLOOKUP($A27,'CE-118'!$B$10:$D$623,H$3,FALSE)</f>
        <v>0</v>
      </c>
      <c r="I27" s="162">
        <f>VLOOKUP($A27,'CE-118'!$B$10:$D$623,I$3,FALSE)</f>
        <v>5506529.6500000004</v>
      </c>
      <c r="J27" s="122">
        <f t="shared" si="0"/>
        <v>-5506529.6500000004</v>
      </c>
      <c r="K27" s="132">
        <f t="shared" si="1"/>
        <v>-1</v>
      </c>
    </row>
    <row r="28" spans="1:11" s="24" customFormat="1" ht="7.2" customHeight="1" x14ac:dyDescent="0.3">
      <c r="A28" s="24" t="s">
        <v>35</v>
      </c>
      <c r="B28" s="39"/>
      <c r="C28" s="156"/>
      <c r="D28" s="159"/>
      <c r="E28" s="172" t="s">
        <v>412</v>
      </c>
      <c r="F28" s="174" t="s">
        <v>425</v>
      </c>
      <c r="G28" s="174"/>
      <c r="H28" s="168">
        <f>VLOOKUP($A28,'CE-118'!$B$10:$D$623,H$3,FALSE)+VLOOKUP($A29,'CE-118'!$B$10:$D$623,H$3,FALSE)+VLOOKUP($A30,'CE-118'!$B$10:$D$623,H$3,FALSE)</f>
        <v>0</v>
      </c>
      <c r="I28" s="169">
        <f>VLOOKUP($A28,'CE-118'!$B$10:$D$623,I$3,FALSE)+VLOOKUP($A29,'CE-118'!$B$10:$D$623,I$3,FALSE)+VLOOKUP($A30,'CE-118'!$B$10:$D$623,I$3,FALSE)</f>
        <v>9872752.3399999999</v>
      </c>
      <c r="J28" s="178">
        <f t="shared" si="0"/>
        <v>-9872752.3399999999</v>
      </c>
      <c r="K28" s="166">
        <f t="shared" si="1"/>
        <v>-1</v>
      </c>
    </row>
    <row r="29" spans="1:11" s="24" customFormat="1" ht="7.2" customHeight="1" x14ac:dyDescent="0.3">
      <c r="A29" s="24" t="s">
        <v>36</v>
      </c>
      <c r="B29" s="39"/>
      <c r="C29" s="157"/>
      <c r="D29" s="160"/>
      <c r="E29" s="177"/>
      <c r="F29" s="176"/>
      <c r="G29" s="176"/>
      <c r="H29" s="168"/>
      <c r="I29" s="170"/>
      <c r="J29" s="179"/>
      <c r="K29" s="181"/>
    </row>
    <row r="30" spans="1:11" s="30" customFormat="1" ht="7.2" customHeight="1" x14ac:dyDescent="0.3">
      <c r="A30" s="24" t="s">
        <v>42</v>
      </c>
      <c r="B30" s="39"/>
      <c r="C30" s="157"/>
      <c r="D30" s="160"/>
      <c r="E30" s="173"/>
      <c r="F30" s="175"/>
      <c r="G30" s="175"/>
      <c r="H30" s="168"/>
      <c r="I30" s="171"/>
      <c r="J30" s="180"/>
      <c r="K30" s="167"/>
    </row>
    <row r="31" spans="1:11" s="30" customFormat="1" ht="21" customHeight="1" x14ac:dyDescent="0.3">
      <c r="A31" s="30" t="s">
        <v>51</v>
      </c>
      <c r="B31" s="50"/>
      <c r="C31" s="36" t="s">
        <v>408</v>
      </c>
      <c r="D31" s="37" t="s">
        <v>426</v>
      </c>
      <c r="E31" s="37"/>
      <c r="F31" s="37"/>
      <c r="G31" s="38"/>
      <c r="H31" s="140">
        <f>VLOOKUP($A31,'CE-118'!$B$10:$D$623,H$3,FALSE)</f>
        <v>0</v>
      </c>
      <c r="I31" s="164">
        <f>VLOOKUP($A31,'CE-118'!$B$10:$D$623,I$3,FALSE)</f>
        <v>2414911.0000000005</v>
      </c>
      <c r="J31" s="121">
        <f t="shared" si="0"/>
        <v>-2414911.0000000005</v>
      </c>
      <c r="K31" s="131">
        <f t="shared" si="1"/>
        <v>-1</v>
      </c>
    </row>
    <row r="32" spans="1:11" s="30" customFormat="1" ht="21" customHeight="1" x14ac:dyDescent="0.3">
      <c r="A32" s="30" t="s">
        <v>69</v>
      </c>
      <c r="B32" s="50"/>
      <c r="C32" s="36" t="s">
        <v>410</v>
      </c>
      <c r="D32" s="37" t="s">
        <v>427</v>
      </c>
      <c r="E32" s="37"/>
      <c r="F32" s="37"/>
      <c r="G32" s="38"/>
      <c r="H32" s="164">
        <f>VLOOKUP($A32,'CE-118'!$B$10:$D$623,H$3,FALSE)</f>
        <v>0</v>
      </c>
      <c r="I32" s="164">
        <f>VLOOKUP($A32,'CE-118'!$B$10:$D$623,I$3,FALSE)</f>
        <v>7972980.29</v>
      </c>
      <c r="J32" s="121">
        <f t="shared" si="0"/>
        <v>-7972980.29</v>
      </c>
      <c r="K32" s="131">
        <f t="shared" si="1"/>
        <v>-1</v>
      </c>
    </row>
    <row r="33" spans="1:14" s="30" customFormat="1" ht="21" customHeight="1" x14ac:dyDescent="0.3">
      <c r="A33" s="30" t="s">
        <v>73</v>
      </c>
      <c r="B33" s="50"/>
      <c r="C33" s="51" t="s">
        <v>428</v>
      </c>
      <c r="D33" s="52" t="s">
        <v>429</v>
      </c>
      <c r="E33" s="52"/>
      <c r="F33" s="52"/>
      <c r="G33" s="53"/>
      <c r="H33" s="164">
        <f>VLOOKUP($A33,'CE-118'!$B$10:$D$623,H$3,FALSE)</f>
        <v>0</v>
      </c>
      <c r="I33" s="164">
        <f>VLOOKUP($A33,'CE-118'!$B$10:$D$623,I$3,FALSE)</f>
        <v>10675960.65</v>
      </c>
      <c r="J33" s="121">
        <f t="shared" si="0"/>
        <v>-10675960.65</v>
      </c>
      <c r="K33" s="131">
        <f t="shared" si="1"/>
        <v>-1</v>
      </c>
    </row>
    <row r="34" spans="1:14" s="30" customFormat="1" ht="21" customHeight="1" x14ac:dyDescent="0.3">
      <c r="A34" s="30" t="s">
        <v>80</v>
      </c>
      <c r="B34" s="50"/>
      <c r="C34" s="36" t="s">
        <v>430</v>
      </c>
      <c r="D34" s="57" t="s">
        <v>431</v>
      </c>
      <c r="E34" s="58"/>
      <c r="F34" s="58"/>
      <c r="G34" s="59"/>
      <c r="H34" s="164">
        <f>VLOOKUP($A34,'CE-118'!$B$10:$D$623,H$3,FALSE)</f>
        <v>0</v>
      </c>
      <c r="I34" s="164">
        <f>VLOOKUP($A34,'CE-118'!$B$10:$D$623,I$3,FALSE)</f>
        <v>0</v>
      </c>
      <c r="J34" s="121">
        <f t="shared" si="0"/>
        <v>0</v>
      </c>
      <c r="K34" s="131" t="str">
        <f t="shared" si="1"/>
        <v xml:space="preserve">-    </v>
      </c>
    </row>
    <row r="35" spans="1:14" s="30" customFormat="1" ht="21" customHeight="1" x14ac:dyDescent="0.3">
      <c r="A35" s="30" t="s">
        <v>81</v>
      </c>
      <c r="B35" s="50"/>
      <c r="C35" s="51" t="s">
        <v>432</v>
      </c>
      <c r="D35" s="52" t="s">
        <v>433</v>
      </c>
      <c r="E35" s="52"/>
      <c r="F35" s="52"/>
      <c r="G35" s="53"/>
      <c r="H35" s="164">
        <f>VLOOKUP($A35,'CE-118'!$B$10:$D$623,H$3,FALSE)</f>
        <v>0</v>
      </c>
      <c r="I35" s="164">
        <f>VLOOKUP($A35,'CE-118'!$B$10:$D$623,I$3,FALSE)</f>
        <v>6512516.7000000002</v>
      </c>
      <c r="J35" s="124">
        <f t="shared" si="0"/>
        <v>-6512516.7000000002</v>
      </c>
      <c r="K35" s="134">
        <f t="shared" si="1"/>
        <v>-1</v>
      </c>
    </row>
    <row r="36" spans="1:14" s="24" customFormat="1" ht="21" customHeight="1" x14ac:dyDescent="0.3">
      <c r="A36" s="24" t="s">
        <v>5</v>
      </c>
      <c r="B36" s="119"/>
      <c r="C36" s="202" t="s">
        <v>434</v>
      </c>
      <c r="D36" s="202"/>
      <c r="E36" s="202"/>
      <c r="F36" s="202"/>
      <c r="G36" s="203"/>
      <c r="H36" s="152">
        <f>H7+H22+H23+H24+H31+H32+H33+H34+H35</f>
        <v>0</v>
      </c>
      <c r="I36" s="152">
        <f>I7+I22+I23+I24+I31+I32+I33+I34+I35</f>
        <v>550187797.51000011</v>
      </c>
      <c r="J36" s="125">
        <f t="shared" si="0"/>
        <v>-550187797.51000011</v>
      </c>
      <c r="K36" s="135">
        <f t="shared" si="1"/>
        <v>-1</v>
      </c>
    </row>
    <row r="37" spans="1:14" s="30" customFormat="1" ht="21" customHeight="1" x14ac:dyDescent="0.3">
      <c r="B37" s="60"/>
      <c r="C37" s="45"/>
      <c r="D37" s="46"/>
      <c r="E37" s="46"/>
      <c r="F37" s="46"/>
      <c r="G37" s="54"/>
      <c r="H37" s="140"/>
      <c r="I37" s="140"/>
      <c r="J37" s="126"/>
      <c r="K37" s="136"/>
      <c r="M37" s="34"/>
      <c r="N37" s="34"/>
    </row>
    <row r="38" spans="1:14" s="30" customFormat="1" ht="21" customHeight="1" x14ac:dyDescent="0.3">
      <c r="A38" s="30" t="s">
        <v>85</v>
      </c>
      <c r="B38" s="61" t="s">
        <v>435</v>
      </c>
      <c r="C38" s="62" t="s">
        <v>436</v>
      </c>
      <c r="D38" s="63"/>
      <c r="E38" s="63"/>
      <c r="F38" s="63"/>
      <c r="G38" s="64"/>
      <c r="H38" s="140">
        <f>VLOOKUP($A38,'CE-118'!$B$10:$D$623,H$3,FALSE)</f>
        <v>0</v>
      </c>
      <c r="I38" s="164">
        <f>VLOOKUP($A38,'CE-118'!$B$10:$D$623,I$3,FALSE)</f>
        <v>547368221.14999998</v>
      </c>
      <c r="J38" s="121">
        <f t="shared" si="0"/>
        <v>-547368221.14999998</v>
      </c>
      <c r="K38" s="131">
        <f t="shared" si="1"/>
        <v>-1</v>
      </c>
    </row>
    <row r="39" spans="1:14" s="24" customFormat="1" ht="21" customHeight="1" x14ac:dyDescent="0.3">
      <c r="A39" s="24" t="s">
        <v>86</v>
      </c>
      <c r="B39" s="50"/>
      <c r="C39" s="51" t="s">
        <v>395</v>
      </c>
      <c r="D39" s="52" t="s">
        <v>437</v>
      </c>
      <c r="E39" s="65"/>
      <c r="F39" s="52"/>
      <c r="G39" s="53"/>
      <c r="H39" s="140">
        <f>VLOOKUP($A39,'CE-118'!$B$10:$D$623,H$3,FALSE)</f>
        <v>0</v>
      </c>
      <c r="I39" s="164">
        <f>VLOOKUP($A39,'CE-118'!$B$10:$D$623,I$3,FALSE)</f>
        <v>66716966.670000002</v>
      </c>
      <c r="J39" s="121">
        <f t="shared" si="0"/>
        <v>-66716966.670000002</v>
      </c>
      <c r="K39" s="131">
        <f t="shared" si="1"/>
        <v>-1</v>
      </c>
    </row>
    <row r="40" spans="1:14" s="24" customFormat="1" ht="21" customHeight="1" x14ac:dyDescent="0.3">
      <c r="A40" s="24" t="s">
        <v>87</v>
      </c>
      <c r="B40" s="39"/>
      <c r="C40" s="40"/>
      <c r="D40" s="41"/>
      <c r="E40" s="40" t="s">
        <v>397</v>
      </c>
      <c r="F40" s="41" t="s">
        <v>438</v>
      </c>
      <c r="G40" s="42"/>
      <c r="H40" s="142">
        <f>VLOOKUP($A40,'CE-118'!$B$10:$D$623,H$3,FALSE)</f>
        <v>0</v>
      </c>
      <c r="I40" s="162">
        <f>VLOOKUP($A40,'CE-118'!$B$10:$D$623,I$3,FALSE)</f>
        <v>65665887.490000002</v>
      </c>
      <c r="J40" s="122">
        <f t="shared" si="0"/>
        <v>-65665887.490000002</v>
      </c>
      <c r="K40" s="132">
        <f t="shared" si="1"/>
        <v>-1</v>
      </c>
    </row>
    <row r="41" spans="1:14" s="30" customFormat="1" ht="21" customHeight="1" x14ac:dyDescent="0.3">
      <c r="A41" s="30" t="s">
        <v>105</v>
      </c>
      <c r="B41" s="39"/>
      <c r="C41" s="45"/>
      <c r="D41" s="46"/>
      <c r="E41" s="45" t="s">
        <v>399</v>
      </c>
      <c r="F41" s="46" t="s">
        <v>439</v>
      </c>
      <c r="G41" s="54"/>
      <c r="H41" s="142">
        <f>VLOOKUP($A41,'CE-118'!$B$10:$D$623,H$3,FALSE)</f>
        <v>0</v>
      </c>
      <c r="I41" s="162">
        <f>VLOOKUP($A41,'CE-118'!$B$10:$D$623,I$3,FALSE)</f>
        <v>1051079.1800000002</v>
      </c>
      <c r="J41" s="122">
        <f t="shared" si="0"/>
        <v>-1051079.1800000002</v>
      </c>
      <c r="K41" s="132">
        <f t="shared" si="1"/>
        <v>-1</v>
      </c>
    </row>
    <row r="42" spans="1:14" s="24" customFormat="1" ht="21" customHeight="1" x14ac:dyDescent="0.3">
      <c r="A42" s="24" t="s">
        <v>114</v>
      </c>
      <c r="B42" s="50"/>
      <c r="C42" s="36" t="s">
        <v>402</v>
      </c>
      <c r="D42" s="37" t="s">
        <v>440</v>
      </c>
      <c r="E42" s="66"/>
      <c r="F42" s="37"/>
      <c r="G42" s="38"/>
      <c r="H42" s="140">
        <f>VLOOKUP($A42,'CE-118'!$B$10:$D$623,H$3,FALSE)</f>
        <v>0</v>
      </c>
      <c r="I42" s="164">
        <f>VLOOKUP($A42,'CE-118'!$B$10:$D$623,I$3,FALSE)</f>
        <v>265805619.7100001</v>
      </c>
      <c r="J42" s="121">
        <f t="shared" si="0"/>
        <v>-265805619.7100001</v>
      </c>
      <c r="K42" s="131">
        <f t="shared" si="1"/>
        <v>-1</v>
      </c>
    </row>
    <row r="43" spans="1:14" s="24" customFormat="1" ht="21" customHeight="1" x14ac:dyDescent="0.3">
      <c r="A43" s="24" t="s">
        <v>115</v>
      </c>
      <c r="B43" s="60"/>
      <c r="C43" s="45"/>
      <c r="D43" s="46"/>
      <c r="E43" s="45" t="s">
        <v>397</v>
      </c>
      <c r="F43" s="46" t="s">
        <v>441</v>
      </c>
      <c r="G43" s="54"/>
      <c r="H43" s="142">
        <f>VLOOKUP($A43,'CE-118'!$B$10:$D$623,H$3,FALSE)</f>
        <v>0</v>
      </c>
      <c r="I43" s="162">
        <f>VLOOKUP($A43,'CE-118'!$B$10:$D$623,I$3,FALSE)</f>
        <v>28300242.780000001</v>
      </c>
      <c r="J43" s="122">
        <f t="shared" si="0"/>
        <v>-28300242.780000001</v>
      </c>
      <c r="K43" s="132">
        <f t="shared" si="1"/>
        <v>-1</v>
      </c>
    </row>
    <row r="44" spans="1:14" s="24" customFormat="1" ht="21" customHeight="1" x14ac:dyDescent="0.3">
      <c r="A44" s="24" t="s">
        <v>123</v>
      </c>
      <c r="B44" s="60"/>
      <c r="C44" s="40"/>
      <c r="D44" s="41"/>
      <c r="E44" s="40" t="s">
        <v>399</v>
      </c>
      <c r="F44" s="41" t="s">
        <v>442</v>
      </c>
      <c r="G44" s="42"/>
      <c r="H44" s="142">
        <f>VLOOKUP($A44,'CE-118'!$B$10:$D$623,H$3,FALSE)</f>
        <v>0</v>
      </c>
      <c r="I44" s="162">
        <f>VLOOKUP($A44,'CE-118'!$B$10:$D$623,I$3,FALSE)</f>
        <v>27577592.829999998</v>
      </c>
      <c r="J44" s="122">
        <f t="shared" si="0"/>
        <v>-27577592.829999998</v>
      </c>
      <c r="K44" s="132">
        <f t="shared" si="1"/>
        <v>-1</v>
      </c>
    </row>
    <row r="45" spans="1:14" s="24" customFormat="1" ht="21" customHeight="1" x14ac:dyDescent="0.3">
      <c r="A45" s="24" t="s">
        <v>127</v>
      </c>
      <c r="B45" s="60"/>
      <c r="C45" s="45"/>
      <c r="D45" s="67"/>
      <c r="E45" s="45" t="s">
        <v>412</v>
      </c>
      <c r="F45" s="46" t="s">
        <v>443</v>
      </c>
      <c r="G45" s="54"/>
      <c r="H45" s="142">
        <f>VLOOKUP($A45,'CE-118'!$B$10:$D$623,H$3,FALSE)</f>
        <v>0</v>
      </c>
      <c r="I45" s="162">
        <f>VLOOKUP($A45,'CE-118'!$B$10:$D$623,I$3,FALSE)</f>
        <v>35295034.090000004</v>
      </c>
      <c r="J45" s="122">
        <f t="shared" si="0"/>
        <v>-35295034.090000004</v>
      </c>
      <c r="K45" s="132">
        <f t="shared" si="1"/>
        <v>-1</v>
      </c>
    </row>
    <row r="46" spans="1:14" s="24" customFormat="1" ht="21" customHeight="1" x14ac:dyDescent="0.3">
      <c r="A46" s="24" t="s">
        <v>129</v>
      </c>
      <c r="B46" s="60"/>
      <c r="C46" s="40"/>
      <c r="D46" s="68"/>
      <c r="E46" s="40" t="s">
        <v>418</v>
      </c>
      <c r="F46" s="41" t="s">
        <v>444</v>
      </c>
      <c r="G46" s="42"/>
      <c r="H46" s="142">
        <f>VLOOKUP($A46,'CE-118'!$B$10:$D$623,H$3,FALSE)</f>
        <v>0</v>
      </c>
      <c r="I46" s="162">
        <f>VLOOKUP($A46,'CE-118'!$B$10:$D$623,I$3,FALSE)</f>
        <v>325575.5</v>
      </c>
      <c r="J46" s="122">
        <f t="shared" si="0"/>
        <v>-325575.5</v>
      </c>
      <c r="K46" s="132">
        <f t="shared" si="1"/>
        <v>-1</v>
      </c>
    </row>
    <row r="47" spans="1:14" s="24" customFormat="1" ht="21" customHeight="1" x14ac:dyDescent="0.3">
      <c r="A47" s="24" t="s">
        <v>135</v>
      </c>
      <c r="B47" s="60"/>
      <c r="C47" s="45"/>
      <c r="D47" s="67"/>
      <c r="E47" s="45" t="s">
        <v>445</v>
      </c>
      <c r="F47" s="46" t="s">
        <v>446</v>
      </c>
      <c r="G47" s="54"/>
      <c r="H47" s="142">
        <f>VLOOKUP($A47,'CE-118'!$B$10:$D$623,H$3,FALSE)</f>
        <v>0</v>
      </c>
      <c r="I47" s="162">
        <f>VLOOKUP($A47,'CE-118'!$B$10:$D$623,I$3,FALSE)</f>
        <v>3419855.16</v>
      </c>
      <c r="J47" s="122">
        <f t="shared" si="0"/>
        <v>-3419855.16</v>
      </c>
      <c r="K47" s="132">
        <f t="shared" si="1"/>
        <v>-1</v>
      </c>
    </row>
    <row r="48" spans="1:14" s="24" customFormat="1" ht="21" customHeight="1" x14ac:dyDescent="0.3">
      <c r="A48" s="24" t="s">
        <v>140</v>
      </c>
      <c r="B48" s="60"/>
      <c r="C48" s="40"/>
      <c r="D48" s="68"/>
      <c r="E48" s="40" t="s">
        <v>447</v>
      </c>
      <c r="F48" s="41" t="s">
        <v>448</v>
      </c>
      <c r="G48" s="42"/>
      <c r="H48" s="142">
        <f>VLOOKUP($A48,'CE-118'!$B$10:$D$623,H$3,FALSE)</f>
        <v>0</v>
      </c>
      <c r="I48" s="162">
        <f>VLOOKUP($A48,'CE-118'!$B$10:$D$623,I$3,FALSE)</f>
        <v>1147463.8600000001</v>
      </c>
      <c r="J48" s="122">
        <f t="shared" si="0"/>
        <v>-1147463.8600000001</v>
      </c>
      <c r="K48" s="132">
        <f t="shared" si="1"/>
        <v>-1</v>
      </c>
    </row>
    <row r="49" spans="1:11" s="24" customFormat="1" ht="21" customHeight="1" x14ac:dyDescent="0.3">
      <c r="A49" s="24" t="s">
        <v>145</v>
      </c>
      <c r="B49" s="60"/>
      <c r="C49" s="45"/>
      <c r="D49" s="67"/>
      <c r="E49" s="45" t="s">
        <v>449</v>
      </c>
      <c r="F49" s="46" t="s">
        <v>530</v>
      </c>
      <c r="G49" s="54"/>
      <c r="H49" s="142">
        <f>VLOOKUP($A49,'CE-118'!$B$10:$D$623,H$3,FALSE)</f>
        <v>0</v>
      </c>
      <c r="I49" s="162">
        <f>VLOOKUP($A49,'CE-118'!$B$10:$D$623,I$3,FALSE)</f>
        <v>92993022.5</v>
      </c>
      <c r="J49" s="122">
        <f t="shared" si="0"/>
        <v>-92993022.5</v>
      </c>
      <c r="K49" s="132">
        <f t="shared" si="1"/>
        <v>-1</v>
      </c>
    </row>
    <row r="50" spans="1:11" s="24" customFormat="1" ht="21" customHeight="1" x14ac:dyDescent="0.3">
      <c r="A50" s="24" t="s">
        <v>155</v>
      </c>
      <c r="B50" s="60"/>
      <c r="C50" s="40"/>
      <c r="D50" s="68"/>
      <c r="E50" s="40" t="s">
        <v>450</v>
      </c>
      <c r="F50" s="41" t="s">
        <v>451</v>
      </c>
      <c r="G50" s="42"/>
      <c r="H50" s="142">
        <f>VLOOKUP($A50,'CE-118'!$B$10:$D$623,H$3,FALSE)</f>
        <v>0</v>
      </c>
      <c r="I50" s="162">
        <f>VLOOKUP($A50,'CE-118'!$B$10:$D$623,I$3,FALSE)</f>
        <v>1180486.54</v>
      </c>
      <c r="J50" s="122">
        <f>H50-I50</f>
        <v>-1180486.54</v>
      </c>
      <c r="K50" s="132">
        <f>IF(I50=0,"-    ",J50/I50)</f>
        <v>-1</v>
      </c>
    </row>
    <row r="51" spans="1:11" s="24" customFormat="1" ht="21" customHeight="1" x14ac:dyDescent="0.3">
      <c r="A51" s="24" t="s">
        <v>161</v>
      </c>
      <c r="B51" s="60"/>
      <c r="C51" s="45"/>
      <c r="D51" s="67"/>
      <c r="E51" s="45" t="s">
        <v>452</v>
      </c>
      <c r="F51" s="46" t="s">
        <v>453</v>
      </c>
      <c r="G51" s="54"/>
      <c r="H51" s="142">
        <f>VLOOKUP($A51,'CE-118'!$B$10:$D$623,H$3,FALSE)</f>
        <v>0</v>
      </c>
      <c r="I51" s="162">
        <f>VLOOKUP($A51,'CE-118'!$B$10:$D$623,I$3,FALSE)</f>
        <v>9832398.3399999999</v>
      </c>
      <c r="J51" s="122">
        <f>H51-I51</f>
        <v>-9832398.3399999999</v>
      </c>
      <c r="K51" s="132">
        <f>IF(I51=0,"-    ",J51/I51)</f>
        <v>-1</v>
      </c>
    </row>
    <row r="52" spans="1:11" s="24" customFormat="1" ht="21" customHeight="1" x14ac:dyDescent="0.3">
      <c r="A52" s="24" t="s">
        <v>168</v>
      </c>
      <c r="B52" s="60"/>
      <c r="C52" s="40"/>
      <c r="D52" s="68"/>
      <c r="E52" s="40" t="s">
        <v>454</v>
      </c>
      <c r="F52" s="41" t="s">
        <v>455</v>
      </c>
      <c r="G52" s="42"/>
      <c r="H52" s="142">
        <f>VLOOKUP($A52,'CE-118'!$B$10:$D$623,H$3,FALSE)</f>
        <v>0</v>
      </c>
      <c r="I52" s="162">
        <f>VLOOKUP($A52,'CE-118'!$B$10:$D$623,I$3,FALSE)</f>
        <v>612639</v>
      </c>
      <c r="J52" s="122">
        <f>H52-I52</f>
        <v>-612639</v>
      </c>
      <c r="K52" s="132">
        <f>IF(I52=0,"-    ",J52/I52)</f>
        <v>-1</v>
      </c>
    </row>
    <row r="53" spans="1:11" s="24" customFormat="1" ht="21" customHeight="1" x14ac:dyDescent="0.3">
      <c r="A53" s="24" t="s">
        <v>174</v>
      </c>
      <c r="B53" s="60"/>
      <c r="C53" s="45"/>
      <c r="D53" s="67"/>
      <c r="E53" s="45" t="s">
        <v>456</v>
      </c>
      <c r="F53" s="46" t="s">
        <v>457</v>
      </c>
      <c r="G53" s="54"/>
      <c r="H53" s="142">
        <f>VLOOKUP($A53,'CE-118'!$B$10:$D$623,H$3,FALSE)</f>
        <v>0</v>
      </c>
      <c r="I53" s="162">
        <f>VLOOKUP($A53,'CE-118'!$B$10:$D$623,I$3,FALSE)</f>
        <v>3444779.21</v>
      </c>
      <c r="J53" s="122">
        <f t="shared" si="0"/>
        <v>-3444779.21</v>
      </c>
      <c r="K53" s="132">
        <f t="shared" si="1"/>
        <v>-1</v>
      </c>
    </row>
    <row r="54" spans="1:11" s="24" customFormat="1" ht="21" customHeight="1" x14ac:dyDescent="0.3">
      <c r="A54" s="24" t="s">
        <v>179</v>
      </c>
      <c r="B54" s="60"/>
      <c r="C54" s="40"/>
      <c r="D54" s="68"/>
      <c r="E54" s="40" t="s">
        <v>458</v>
      </c>
      <c r="F54" s="41" t="s">
        <v>459</v>
      </c>
      <c r="G54" s="42"/>
      <c r="H54" s="142">
        <f>VLOOKUP($A54,'CE-118'!$B$10:$D$623,H$3,FALSE)</f>
        <v>0</v>
      </c>
      <c r="I54" s="162">
        <f>VLOOKUP($A54,'CE-118'!$B$10:$D$623,I$3,FALSE)</f>
        <v>39372024.330000006</v>
      </c>
      <c r="J54" s="122">
        <f t="shared" si="0"/>
        <v>-39372024.330000006</v>
      </c>
      <c r="K54" s="132">
        <f t="shared" si="1"/>
        <v>-1</v>
      </c>
    </row>
    <row r="55" spans="1:11" s="24" customFormat="1" ht="21" customHeight="1" x14ac:dyDescent="0.3">
      <c r="A55" s="24" t="s">
        <v>182</v>
      </c>
      <c r="B55" s="60"/>
      <c r="C55" s="45"/>
      <c r="D55" s="67"/>
      <c r="E55" s="45" t="s">
        <v>460</v>
      </c>
      <c r="F55" s="46" t="s">
        <v>461</v>
      </c>
      <c r="G55" s="54"/>
      <c r="H55" s="142">
        <f>VLOOKUP($A55,'CE-118'!$B$10:$D$623,H$3,FALSE)</f>
        <v>0</v>
      </c>
      <c r="I55" s="162">
        <f>VLOOKUP($A55,'CE-118'!$B$10:$D$623,I$3,FALSE)</f>
        <v>4453816.42</v>
      </c>
      <c r="J55" s="122">
        <f>H55-I55</f>
        <v>-4453816.42</v>
      </c>
      <c r="K55" s="132">
        <f>IF(I55=0,"-    ",J55/I55)</f>
        <v>-1</v>
      </c>
    </row>
    <row r="56" spans="1:11" s="24" customFormat="1" ht="21" customHeight="1" x14ac:dyDescent="0.3">
      <c r="A56" s="24" t="s">
        <v>190</v>
      </c>
      <c r="B56" s="60"/>
      <c r="C56" s="40"/>
      <c r="D56" s="68"/>
      <c r="E56" s="40" t="s">
        <v>462</v>
      </c>
      <c r="F56" s="41" t="s">
        <v>463</v>
      </c>
      <c r="G56" s="42"/>
      <c r="H56" s="142">
        <f>VLOOKUP($A56,'CE-118'!$B$10:$D$623,H$3,FALSE)</f>
        <v>0</v>
      </c>
      <c r="I56" s="162">
        <f>VLOOKUP($A56,'CE-118'!$B$10:$D$623,I$3,FALSE)</f>
        <v>9258052.870000001</v>
      </c>
      <c r="J56" s="122">
        <f>H56-I56</f>
        <v>-9258052.870000001</v>
      </c>
      <c r="K56" s="132">
        <f>IF(I56=0,"-    ",J56/I56)</f>
        <v>-1</v>
      </c>
    </row>
    <row r="57" spans="1:11" s="24" customFormat="1" ht="21" customHeight="1" x14ac:dyDescent="0.3">
      <c r="A57" s="24" t="s">
        <v>197</v>
      </c>
      <c r="B57" s="60"/>
      <c r="C57" s="69"/>
      <c r="D57" s="70"/>
      <c r="E57" s="45" t="s">
        <v>464</v>
      </c>
      <c r="F57" s="70" t="s">
        <v>465</v>
      </c>
      <c r="G57" s="71"/>
      <c r="H57" s="142">
        <f>VLOOKUP($A57,'CE-118'!$B$10:$D$623,H$3,FALSE)</f>
        <v>0</v>
      </c>
      <c r="I57" s="162">
        <f>VLOOKUP($A57,'CE-118'!$B$10:$D$623,I$3,FALSE)</f>
        <v>2371830.2200000002</v>
      </c>
      <c r="J57" s="122">
        <f t="shared" si="0"/>
        <v>-2371830.2200000002</v>
      </c>
      <c r="K57" s="132">
        <f t="shared" si="1"/>
        <v>-1</v>
      </c>
    </row>
    <row r="58" spans="1:11" s="24" customFormat="1" ht="21" customHeight="1" x14ac:dyDescent="0.3">
      <c r="A58" s="24" t="s">
        <v>211</v>
      </c>
      <c r="B58" s="60"/>
      <c r="C58" s="72"/>
      <c r="D58" s="73"/>
      <c r="E58" s="40" t="s">
        <v>466</v>
      </c>
      <c r="F58" s="73" t="s">
        <v>467</v>
      </c>
      <c r="G58" s="49"/>
      <c r="H58" s="142">
        <f>VLOOKUP($A58,'CE-118'!$B$10:$D$623,H$3,FALSE)</f>
        <v>0</v>
      </c>
      <c r="I58" s="162">
        <f>VLOOKUP($A58,'CE-118'!$B$10:$D$623,I$3,FALSE)</f>
        <v>6220806.0599999987</v>
      </c>
      <c r="J58" s="122">
        <f t="shared" si="0"/>
        <v>-6220806.0599999987</v>
      </c>
      <c r="K58" s="132">
        <f t="shared" si="1"/>
        <v>-1</v>
      </c>
    </row>
    <row r="59" spans="1:11" s="24" customFormat="1" ht="21" customHeight="1" x14ac:dyDescent="0.3">
      <c r="A59" s="24" t="s">
        <v>1189</v>
      </c>
      <c r="B59" s="60"/>
      <c r="C59" s="69"/>
      <c r="D59" s="70"/>
      <c r="E59" s="157" t="s">
        <v>468</v>
      </c>
      <c r="F59" s="70" t="s">
        <v>1458</v>
      </c>
      <c r="G59" s="71"/>
      <c r="H59" s="142">
        <f>VLOOKUP($A59,'CE-118'!$B$10:$D$623,H$3,FALSE)</f>
        <v>0</v>
      </c>
      <c r="I59" s="162">
        <f>VLOOKUP($A59,'CE-118'!$B$10:$D$623,I$3,FALSE)</f>
        <v>0</v>
      </c>
      <c r="J59" s="122">
        <f t="shared" si="0"/>
        <v>0</v>
      </c>
      <c r="K59" s="132" t="str">
        <f t="shared" si="1"/>
        <v xml:space="preserve">-    </v>
      </c>
    </row>
    <row r="60" spans="1:11" s="24" customFormat="1" ht="21" customHeight="1" x14ac:dyDescent="0.3">
      <c r="A60" s="24" t="s">
        <v>217</v>
      </c>
      <c r="B60" s="60"/>
      <c r="C60" s="36" t="s">
        <v>404</v>
      </c>
      <c r="D60" s="37" t="s">
        <v>469</v>
      </c>
      <c r="E60" s="74"/>
      <c r="F60" s="75"/>
      <c r="G60" s="76"/>
      <c r="H60" s="140">
        <f>VLOOKUP($A60,'CE-118'!$B$10:$D$623,H$3,FALSE)</f>
        <v>0</v>
      </c>
      <c r="I60" s="164">
        <f>VLOOKUP($A60,'CE-118'!$B$10:$D$623,I$3,FALSE)</f>
        <v>32679188.080000002</v>
      </c>
      <c r="J60" s="121">
        <f t="shared" si="0"/>
        <v>-32679188.080000002</v>
      </c>
      <c r="K60" s="131">
        <f t="shared" si="1"/>
        <v>-1</v>
      </c>
    </row>
    <row r="61" spans="1:11" s="24" customFormat="1" ht="21" customHeight="1" x14ac:dyDescent="0.3">
      <c r="A61" s="24" t="s">
        <v>218</v>
      </c>
      <c r="B61" s="60"/>
      <c r="C61" s="51"/>
      <c r="D61" s="52"/>
      <c r="E61" s="45" t="s">
        <v>397</v>
      </c>
      <c r="F61" s="70" t="s">
        <v>470</v>
      </c>
      <c r="G61" s="77"/>
      <c r="H61" s="142">
        <f>VLOOKUP($A61,'CE-118'!$B$10:$D$623,H$3,FALSE)</f>
        <v>0</v>
      </c>
      <c r="I61" s="162">
        <f>VLOOKUP($A61,'CE-118'!$B$10:$D$623,I$3,FALSE)</f>
        <v>31863440.029999997</v>
      </c>
      <c r="J61" s="122">
        <f t="shared" si="0"/>
        <v>-31863440.029999997</v>
      </c>
      <c r="K61" s="132">
        <f t="shared" si="1"/>
        <v>-1</v>
      </c>
    </row>
    <row r="62" spans="1:11" s="24" customFormat="1" ht="21" customHeight="1" x14ac:dyDescent="0.3">
      <c r="A62" s="24" t="s">
        <v>236</v>
      </c>
      <c r="B62" s="60"/>
      <c r="C62" s="78"/>
      <c r="D62" s="40"/>
      <c r="E62" s="40" t="s">
        <v>399</v>
      </c>
      <c r="F62" s="73" t="s">
        <v>531</v>
      </c>
      <c r="G62" s="76"/>
      <c r="H62" s="142">
        <f>VLOOKUP($A62,'CE-118'!$B$10:$D$623,H$3,FALSE)</f>
        <v>0</v>
      </c>
      <c r="I62" s="162">
        <f>VLOOKUP($A62,'CE-118'!$B$10:$D$623,I$3,FALSE)</f>
        <v>698957.37</v>
      </c>
      <c r="J62" s="122">
        <f t="shared" si="0"/>
        <v>-698957.37</v>
      </c>
      <c r="K62" s="132">
        <f t="shared" si="1"/>
        <v>-1</v>
      </c>
    </row>
    <row r="63" spans="1:11" s="24" customFormat="1" ht="21" customHeight="1" x14ac:dyDescent="0.3">
      <c r="A63" s="24" t="s">
        <v>249</v>
      </c>
      <c r="B63" s="60"/>
      <c r="C63" s="79"/>
      <c r="D63" s="45"/>
      <c r="E63" s="45" t="s">
        <v>412</v>
      </c>
      <c r="F63" s="70" t="s">
        <v>471</v>
      </c>
      <c r="G63" s="77"/>
      <c r="H63" s="142">
        <f>VLOOKUP($A63,'CE-118'!$B$10:$D$623,H$3,FALSE)</f>
        <v>0</v>
      </c>
      <c r="I63" s="162">
        <f>VLOOKUP($A63,'CE-118'!$B$10:$D$623,I$3,FALSE)</f>
        <v>116790.68</v>
      </c>
      <c r="J63" s="122">
        <f t="shared" si="0"/>
        <v>-116790.68</v>
      </c>
      <c r="K63" s="132">
        <f t="shared" si="1"/>
        <v>-1</v>
      </c>
    </row>
    <row r="64" spans="1:11" s="30" customFormat="1" ht="21" customHeight="1" x14ac:dyDescent="0.3">
      <c r="A64" s="30" t="s">
        <v>252</v>
      </c>
      <c r="B64" s="60"/>
      <c r="C64" s="36" t="s">
        <v>406</v>
      </c>
      <c r="D64" s="80" t="s">
        <v>472</v>
      </c>
      <c r="E64" s="40"/>
      <c r="F64" s="81"/>
      <c r="G64" s="82"/>
      <c r="H64" s="141">
        <f>VLOOKUP($A64,'CE-118'!$B$10:$D$623,H$3,FALSE)</f>
        <v>0</v>
      </c>
      <c r="I64" s="164">
        <f>VLOOKUP($A64,'CE-118'!$B$10:$D$623,I$3,FALSE)</f>
        <v>7765355.0200000005</v>
      </c>
      <c r="J64" s="121">
        <f>H64-I64</f>
        <v>-7765355.0200000005</v>
      </c>
      <c r="K64" s="131">
        <f>IF(I64=0,"-    ",J64/I64)</f>
        <v>-1</v>
      </c>
    </row>
    <row r="65" spans="1:11" s="30" customFormat="1" ht="21" customHeight="1" x14ac:dyDescent="0.3">
      <c r="A65" s="30" t="s">
        <v>260</v>
      </c>
      <c r="B65" s="60"/>
      <c r="C65" s="51" t="s">
        <v>408</v>
      </c>
      <c r="D65" s="83" t="s">
        <v>473</v>
      </c>
      <c r="E65" s="51"/>
      <c r="F65" s="84"/>
      <c r="G65" s="77"/>
      <c r="H65" s="141">
        <f>VLOOKUP($A65,'CE-118'!$B$10:$D$623,H$3,FALSE)</f>
        <v>0</v>
      </c>
      <c r="I65" s="164">
        <f>VLOOKUP($A65,'CE-118'!$B$10:$D$623,I$3,FALSE)</f>
        <v>1431840.14</v>
      </c>
      <c r="J65" s="121">
        <f t="shared" si="0"/>
        <v>-1431840.14</v>
      </c>
      <c r="K65" s="131">
        <f t="shared" si="1"/>
        <v>-1</v>
      </c>
    </row>
    <row r="66" spans="1:11" s="24" customFormat="1" ht="21" customHeight="1" x14ac:dyDescent="0.3">
      <c r="A66" s="24" t="s">
        <v>268</v>
      </c>
      <c r="B66" s="60"/>
      <c r="C66" s="36" t="s">
        <v>410</v>
      </c>
      <c r="D66" s="80" t="s">
        <v>474</v>
      </c>
      <c r="E66" s="63"/>
      <c r="F66" s="80"/>
      <c r="G66" s="82"/>
      <c r="H66" s="141">
        <f>VLOOKUP($A66,'CE-118'!$B$10:$D$623,H$3,FALSE)</f>
        <v>0</v>
      </c>
      <c r="I66" s="164">
        <f>VLOOKUP($A66,'CE-118'!$B$10:$D$623,I$3,FALSE)</f>
        <v>148579084.79000002</v>
      </c>
      <c r="J66" s="121">
        <f t="shared" si="0"/>
        <v>-148579084.79000002</v>
      </c>
      <c r="K66" s="131">
        <f t="shared" si="1"/>
        <v>-1</v>
      </c>
    </row>
    <row r="67" spans="1:11" s="24" customFormat="1" ht="21" customHeight="1" x14ac:dyDescent="0.3">
      <c r="A67" s="24" t="s">
        <v>271</v>
      </c>
      <c r="B67" s="60"/>
      <c r="C67" s="45"/>
      <c r="D67" s="85"/>
      <c r="E67" s="45" t="s">
        <v>397</v>
      </c>
      <c r="F67" s="46" t="s">
        <v>475</v>
      </c>
      <c r="G67" s="86"/>
      <c r="H67" s="142">
        <f>VLOOKUP($A67,'CE-118'!$B$10:$D$623,H$3,FALSE)</f>
        <v>0</v>
      </c>
      <c r="I67" s="162">
        <f>VLOOKUP($A67,'CE-118'!$B$10:$D$623,I$3,FALSE)</f>
        <v>51341620.810000002</v>
      </c>
      <c r="J67" s="122">
        <f t="shared" si="0"/>
        <v>-51341620.810000002</v>
      </c>
      <c r="K67" s="132">
        <f t="shared" si="1"/>
        <v>-1</v>
      </c>
    </row>
    <row r="68" spans="1:11" s="24" customFormat="1" ht="21" customHeight="1" x14ac:dyDescent="0.3">
      <c r="A68" s="24" t="s">
        <v>275</v>
      </c>
      <c r="B68" s="60"/>
      <c r="C68" s="40"/>
      <c r="D68" s="81"/>
      <c r="E68" s="40" t="s">
        <v>399</v>
      </c>
      <c r="F68" s="41" t="s">
        <v>476</v>
      </c>
      <c r="G68" s="87"/>
      <c r="H68" s="142">
        <f>VLOOKUP($A68,'CE-118'!$B$10:$D$623,H$3,FALSE)</f>
        <v>0</v>
      </c>
      <c r="I68" s="162">
        <f>VLOOKUP($A68,'CE-118'!$B$10:$D$623,I$3,FALSE)</f>
        <v>4012314.02</v>
      </c>
      <c r="J68" s="122">
        <f t="shared" si="0"/>
        <v>-4012314.02</v>
      </c>
      <c r="K68" s="132">
        <f t="shared" si="1"/>
        <v>-1</v>
      </c>
    </row>
    <row r="69" spans="1:11" s="24" customFormat="1" ht="21" customHeight="1" x14ac:dyDescent="0.3">
      <c r="A69" s="24" t="s">
        <v>279</v>
      </c>
      <c r="B69" s="60"/>
      <c r="C69" s="45"/>
      <c r="D69" s="85"/>
      <c r="E69" s="45" t="s">
        <v>412</v>
      </c>
      <c r="F69" s="46" t="s">
        <v>477</v>
      </c>
      <c r="G69" s="86"/>
      <c r="H69" s="142">
        <f>VLOOKUP($A69,'CE-118'!$B$10:$D$623,H$3,FALSE)</f>
        <v>0</v>
      </c>
      <c r="I69" s="162">
        <f>VLOOKUP($A69,'CE-118'!$B$10:$D$623,I$3,FALSE)</f>
        <v>64864363.130000003</v>
      </c>
      <c r="J69" s="122">
        <f t="shared" si="0"/>
        <v>-64864363.130000003</v>
      </c>
      <c r="K69" s="132">
        <f t="shared" si="1"/>
        <v>-1</v>
      </c>
    </row>
    <row r="70" spans="1:11" s="24" customFormat="1" ht="7.2" customHeight="1" x14ac:dyDescent="0.3">
      <c r="A70" s="24" t="s">
        <v>284</v>
      </c>
      <c r="B70" s="60"/>
      <c r="C70" s="55"/>
      <c r="D70" s="88"/>
      <c r="E70" s="172" t="s">
        <v>418</v>
      </c>
      <c r="F70" s="174" t="s">
        <v>478</v>
      </c>
      <c r="G70" s="204"/>
      <c r="H70" s="178">
        <f>VLOOKUP($A70,'CE-118'!$B$10:$D$623,H$3,FALSE)+VLOOKUP($A71,'CE-118'!$B$10:$D$623,H$3,FALSE)+VLOOKUP($A72,'CE-118'!$B$10:$D$623,H$3,FALSE)</f>
        <v>0</v>
      </c>
      <c r="I70" s="178">
        <f>VLOOKUP($A70,'CE-118'!$B$10:$D$623,I$3,FALSE)+VLOOKUP($A71,'CE-118'!$B$10:$D$623,I$3,FALSE)+VLOOKUP($A72,'CE-118'!$B$10:$D$623,I$3,FALSE)</f>
        <v>1851712.08</v>
      </c>
      <c r="J70" s="178">
        <f>H70-I70</f>
        <v>-1851712.08</v>
      </c>
      <c r="K70" s="166">
        <f>IF(I70=0,"-    ",J70/I70)</f>
        <v>-1</v>
      </c>
    </row>
    <row r="71" spans="1:11" s="24" customFormat="1" ht="7.2" customHeight="1" x14ac:dyDescent="0.3">
      <c r="A71" s="24" t="s">
        <v>293</v>
      </c>
      <c r="B71" s="60"/>
      <c r="C71" s="45"/>
      <c r="D71" s="85"/>
      <c r="E71" s="177"/>
      <c r="F71" s="176"/>
      <c r="G71" s="205"/>
      <c r="H71" s="179" t="e">
        <f>VLOOKUP($A70,'CE-118'!$B$9:$C$10,H$3,FALSE)</f>
        <v>#N/A</v>
      </c>
      <c r="I71" s="179" t="e">
        <f>VLOOKUP($A70,'CE-118'!$B$9:$C$10,I$3,FALSE)</f>
        <v>#N/A</v>
      </c>
      <c r="J71" s="179"/>
      <c r="K71" s="181"/>
    </row>
    <row r="72" spans="1:11" s="24" customFormat="1" ht="7.2" customHeight="1" x14ac:dyDescent="0.3">
      <c r="A72" s="24" t="s">
        <v>302</v>
      </c>
      <c r="B72" s="60"/>
      <c r="C72" s="56"/>
      <c r="D72" s="89"/>
      <c r="E72" s="173"/>
      <c r="F72" s="175"/>
      <c r="G72" s="206"/>
      <c r="H72" s="180" t="e">
        <f>VLOOKUP($A71,'CE-118'!$B$9:$C$10,H$3,FALSE)</f>
        <v>#N/A</v>
      </c>
      <c r="I72" s="180" t="e">
        <f>VLOOKUP($A71,'CE-118'!$B$9:$C$10,I$3,FALSE)</f>
        <v>#N/A</v>
      </c>
      <c r="J72" s="180"/>
      <c r="K72" s="167"/>
    </row>
    <row r="73" spans="1:11" s="24" customFormat="1" ht="7.2" customHeight="1" x14ac:dyDescent="0.3">
      <c r="A73" s="24" t="s">
        <v>288</v>
      </c>
      <c r="B73" s="60"/>
      <c r="C73" s="45"/>
      <c r="D73" s="85"/>
      <c r="E73" s="177" t="s">
        <v>445</v>
      </c>
      <c r="F73" s="176" t="s">
        <v>479</v>
      </c>
      <c r="G73" s="205"/>
      <c r="H73" s="178">
        <f>VLOOKUP($A73,'CE-118'!$B$10:$D$623,H$3,FALSE)+VLOOKUP($A74,'CE-118'!$B$10:$D$623,H$3,FALSE)+VLOOKUP($A75,'CE-118'!$B$10:$D$623,H$3,FALSE)</f>
        <v>0</v>
      </c>
      <c r="I73" s="178">
        <f>VLOOKUP($A73,'CE-118'!$B$10:$D$623,I$3,FALSE)+VLOOKUP($A74,'CE-118'!$B$10:$D$623,I$3,FALSE)+VLOOKUP($A75,'CE-118'!$B$10:$D$623,I$3,FALSE)</f>
        <v>26509074.75</v>
      </c>
      <c r="J73" s="178">
        <f>H73-I73</f>
        <v>-26509074.75</v>
      </c>
      <c r="K73" s="166">
        <f>IF(I73=0,"-    ",J73/I73)</f>
        <v>-1</v>
      </c>
    </row>
    <row r="74" spans="1:11" s="24" customFormat="1" ht="7.2" customHeight="1" x14ac:dyDescent="0.3">
      <c r="A74" s="24" t="s">
        <v>297</v>
      </c>
      <c r="B74" s="60"/>
      <c r="C74" s="45"/>
      <c r="D74" s="85"/>
      <c r="E74" s="177"/>
      <c r="F74" s="176"/>
      <c r="G74" s="205"/>
      <c r="H74" s="179" t="e">
        <f>VLOOKUP($A73,'CE-118'!$B$9:$C$10,H$3,FALSE)</f>
        <v>#N/A</v>
      </c>
      <c r="I74" s="179" t="e">
        <f>VLOOKUP($A73,'CE-118'!$B$9:$C$10,I$3,FALSE)</f>
        <v>#N/A</v>
      </c>
      <c r="J74" s="179"/>
      <c r="K74" s="181"/>
    </row>
    <row r="75" spans="1:11" s="24" customFormat="1" ht="7.2" customHeight="1" x14ac:dyDescent="0.3">
      <c r="A75" s="24" t="s">
        <v>306</v>
      </c>
      <c r="B75" s="60"/>
      <c r="C75" s="45"/>
      <c r="D75" s="85"/>
      <c r="E75" s="177"/>
      <c r="F75" s="176"/>
      <c r="G75" s="205"/>
      <c r="H75" s="180" t="e">
        <f>VLOOKUP($A74,'CE-118'!$B$9:$C$10,H$3,FALSE)</f>
        <v>#N/A</v>
      </c>
      <c r="I75" s="180" t="e">
        <f>VLOOKUP($A74,'CE-118'!$B$9:$C$10,I$3,FALSE)</f>
        <v>#N/A</v>
      </c>
      <c r="J75" s="180"/>
      <c r="K75" s="167"/>
    </row>
    <row r="76" spans="1:11" s="30" customFormat="1" ht="21" customHeight="1" x14ac:dyDescent="0.3">
      <c r="A76" s="30" t="s">
        <v>310</v>
      </c>
      <c r="B76" s="60"/>
      <c r="C76" s="36" t="s">
        <v>428</v>
      </c>
      <c r="D76" s="80" t="s">
        <v>480</v>
      </c>
      <c r="E76" s="90"/>
      <c r="F76" s="75"/>
      <c r="G76" s="76"/>
      <c r="H76" s="140">
        <f>VLOOKUP($A76,'CE-118'!$B$10:$D$623,H$3,FALSE)</f>
        <v>0</v>
      </c>
      <c r="I76" s="164">
        <f>VLOOKUP($A76,'CE-118'!$B$10:$D$623,I$3,FALSE)</f>
        <v>2553206.5</v>
      </c>
      <c r="J76" s="121">
        <f>H76-I76</f>
        <v>-2553206.5</v>
      </c>
      <c r="K76" s="131">
        <f>IF(I76=0,"-    ",J76/I76)</f>
        <v>-1</v>
      </c>
    </row>
    <row r="77" spans="1:11" s="24" customFormat="1" ht="21" customHeight="1" x14ac:dyDescent="0.3">
      <c r="A77" s="24" t="s">
        <v>316</v>
      </c>
      <c r="B77" s="60"/>
      <c r="C77" s="51" t="s">
        <v>430</v>
      </c>
      <c r="D77" s="83" t="s">
        <v>481</v>
      </c>
      <c r="E77" s="91"/>
      <c r="F77" s="83"/>
      <c r="G77" s="92"/>
      <c r="H77" s="164">
        <f>VLOOKUP($A77,'CE-118'!$B$10:$D$623,H$3,FALSE)</f>
        <v>0</v>
      </c>
      <c r="I77" s="164">
        <f>VLOOKUP($A77,'CE-118'!$B$10:$D$623,I$3,FALSE)</f>
        <v>13363203.010000002</v>
      </c>
      <c r="J77" s="121">
        <f t="shared" si="0"/>
        <v>-13363203.010000002</v>
      </c>
      <c r="K77" s="131">
        <f t="shared" si="1"/>
        <v>-1</v>
      </c>
    </row>
    <row r="78" spans="1:11" s="30" customFormat="1" ht="21" customHeight="1" x14ac:dyDescent="0.3">
      <c r="A78" s="30" t="s">
        <v>317</v>
      </c>
      <c r="B78" s="60"/>
      <c r="C78" s="40"/>
      <c r="D78" s="81"/>
      <c r="E78" s="40" t="s">
        <v>397</v>
      </c>
      <c r="F78" s="41" t="s">
        <v>482</v>
      </c>
      <c r="G78" s="87"/>
      <c r="H78" s="164">
        <f>VLOOKUP($A78,'CE-118'!$B$10:$D$623,H$3,FALSE)</f>
        <v>0</v>
      </c>
      <c r="I78" s="164">
        <f>VLOOKUP($A78,'CE-118'!$B$10:$D$623,I$3,FALSE)</f>
        <v>512274.08</v>
      </c>
      <c r="J78" s="122">
        <f t="shared" si="0"/>
        <v>-512274.08</v>
      </c>
      <c r="K78" s="132">
        <f t="shared" si="1"/>
        <v>-1</v>
      </c>
    </row>
    <row r="79" spans="1:11" s="30" customFormat="1" ht="21" customHeight="1" x14ac:dyDescent="0.3">
      <c r="A79" s="30" t="s">
        <v>1195</v>
      </c>
      <c r="B79" s="50"/>
      <c r="C79" s="51"/>
      <c r="D79" s="83"/>
      <c r="E79" s="157" t="s">
        <v>399</v>
      </c>
      <c r="F79" s="160" t="s">
        <v>483</v>
      </c>
      <c r="G79" s="92"/>
      <c r="H79" s="164">
        <f>VLOOKUP($A79,'CE-118'!$B$10:$D$623,H$3,FALSE)</f>
        <v>0</v>
      </c>
      <c r="I79" s="164">
        <f>VLOOKUP($A79,'CE-118'!$B$10:$D$623,I$3,FALSE)</f>
        <v>8109172.79</v>
      </c>
      <c r="J79" s="122">
        <f>H79-I79</f>
        <v>-8109172.79</v>
      </c>
      <c r="K79" s="132">
        <f>IF(I79=0,"-    ",J79/I79)</f>
        <v>-1</v>
      </c>
    </row>
    <row r="80" spans="1:11" s="30" customFormat="1" ht="21" customHeight="1" x14ac:dyDescent="0.3">
      <c r="A80" s="30" t="s">
        <v>1198</v>
      </c>
      <c r="B80" s="50"/>
      <c r="C80" s="93"/>
      <c r="D80" s="94"/>
      <c r="E80" s="156" t="s">
        <v>412</v>
      </c>
      <c r="F80" s="174" t="s">
        <v>484</v>
      </c>
      <c r="G80" s="204"/>
      <c r="H80" s="164">
        <f>VLOOKUP($A80,'CE-118'!$B$10:$D$623,H$3,FALSE)</f>
        <v>0</v>
      </c>
      <c r="I80" s="164">
        <f>VLOOKUP($A80,'CE-118'!$B$10:$D$623,I$3,FALSE)</f>
        <v>4741756.1399999997</v>
      </c>
      <c r="J80" s="162">
        <f>H80-I80</f>
        <v>-4741756.1399999997</v>
      </c>
      <c r="K80" s="154">
        <f>IF(I80=0,"-    ",J80/I80)</f>
        <v>-1</v>
      </c>
    </row>
    <row r="81" spans="1:11" s="30" customFormat="1" ht="21" customHeight="1" x14ac:dyDescent="0.3">
      <c r="A81" s="30" t="s">
        <v>1199</v>
      </c>
      <c r="B81" s="50"/>
      <c r="C81" s="36" t="s">
        <v>432</v>
      </c>
      <c r="D81" s="80" t="s">
        <v>485</v>
      </c>
      <c r="E81" s="63"/>
      <c r="F81" s="80"/>
      <c r="G81" s="82"/>
      <c r="H81" s="164">
        <f>VLOOKUP($A81,'CE-118'!$B$10:$D$623,H$3,FALSE)</f>
        <v>0</v>
      </c>
      <c r="I81" s="164">
        <f>VLOOKUP($A81,'CE-118'!$B$10:$D$623,I$3,FALSE)</f>
        <v>503771.77</v>
      </c>
      <c r="J81" s="121">
        <f t="shared" si="0"/>
        <v>-503771.77</v>
      </c>
      <c r="K81" s="131">
        <f t="shared" si="1"/>
        <v>-1</v>
      </c>
    </row>
    <row r="82" spans="1:11" s="24" customFormat="1" ht="21" customHeight="1" x14ac:dyDescent="0.3">
      <c r="A82" s="30" t="s">
        <v>1202</v>
      </c>
      <c r="B82" s="50"/>
      <c r="C82" s="36" t="s">
        <v>486</v>
      </c>
      <c r="D82" s="80" t="s">
        <v>487</v>
      </c>
      <c r="E82" s="63"/>
      <c r="F82" s="80"/>
      <c r="G82" s="82"/>
      <c r="H82" s="164">
        <f>VLOOKUP($A82,'CE-118'!$B$10:$D$623,H$3,FALSE)</f>
        <v>0</v>
      </c>
      <c r="I82" s="164">
        <f>VLOOKUP($A82,'CE-118'!$B$10:$D$623,I$3,FALSE)</f>
        <v>-238867.92000000004</v>
      </c>
      <c r="J82" s="121">
        <f t="shared" si="0"/>
        <v>238867.92000000004</v>
      </c>
      <c r="K82" s="131">
        <f t="shared" si="1"/>
        <v>-1</v>
      </c>
    </row>
    <row r="83" spans="1:11" s="24" customFormat="1" ht="21" customHeight="1" x14ac:dyDescent="0.3">
      <c r="A83" s="30" t="s">
        <v>1203</v>
      </c>
      <c r="B83" s="95"/>
      <c r="C83" s="69"/>
      <c r="D83" s="85"/>
      <c r="E83" s="157" t="s">
        <v>397</v>
      </c>
      <c r="F83" s="85" t="s">
        <v>488</v>
      </c>
      <c r="G83" s="86"/>
      <c r="H83" s="164">
        <f>VLOOKUP($A83,'CE-118'!$B$10:$D$623,H$3,FALSE)</f>
        <v>0</v>
      </c>
      <c r="I83" s="164">
        <f>VLOOKUP($A83,'CE-118'!$B$10:$D$623,I$3,FALSE)</f>
        <v>-146690.16000000003</v>
      </c>
      <c r="J83" s="122">
        <f t="shared" si="0"/>
        <v>146690.16000000003</v>
      </c>
      <c r="K83" s="132">
        <f t="shared" si="1"/>
        <v>-1</v>
      </c>
    </row>
    <row r="84" spans="1:11" s="30" customFormat="1" ht="21" customHeight="1" x14ac:dyDescent="0.3">
      <c r="A84" s="30" t="s">
        <v>1212</v>
      </c>
      <c r="B84" s="95"/>
      <c r="C84" s="72"/>
      <c r="D84" s="81"/>
      <c r="E84" s="40" t="s">
        <v>399</v>
      </c>
      <c r="F84" s="81" t="s">
        <v>489</v>
      </c>
      <c r="G84" s="87"/>
      <c r="H84" s="164">
        <f>VLOOKUP($A84,'CE-118'!$B$10:$D$623,H$3,FALSE)</f>
        <v>0</v>
      </c>
      <c r="I84" s="164">
        <f>VLOOKUP($A84,'CE-118'!$B$10:$D$623,I$3,FALSE)</f>
        <v>-92177.760000000009</v>
      </c>
      <c r="J84" s="122">
        <f t="shared" si="0"/>
        <v>92177.760000000009</v>
      </c>
      <c r="K84" s="132">
        <f t="shared" si="1"/>
        <v>-1</v>
      </c>
    </row>
    <row r="85" spans="1:11" s="24" customFormat="1" ht="21" customHeight="1" x14ac:dyDescent="0.3">
      <c r="A85" s="30" t="s">
        <v>1219</v>
      </c>
      <c r="B85" s="95"/>
      <c r="C85" s="51" t="s">
        <v>490</v>
      </c>
      <c r="D85" s="83" t="s">
        <v>491</v>
      </c>
      <c r="E85" s="91"/>
      <c r="F85" s="83"/>
      <c r="G85" s="92"/>
      <c r="H85" s="164">
        <f>VLOOKUP($A85,'CE-118'!$B$10:$D$623,H$3,FALSE)</f>
        <v>0</v>
      </c>
      <c r="I85" s="164">
        <f>VLOOKUP($A85,'CE-118'!$B$10:$D$623,I$3,FALSE)</f>
        <v>8208853.3799999999</v>
      </c>
      <c r="J85" s="121">
        <f t="shared" si="0"/>
        <v>-8208853.3799999999</v>
      </c>
      <c r="K85" s="131">
        <f t="shared" si="1"/>
        <v>-1</v>
      </c>
    </row>
    <row r="86" spans="1:11" s="24" customFormat="1" ht="21" customHeight="1" x14ac:dyDescent="0.3">
      <c r="A86" s="24" t="s">
        <v>1220</v>
      </c>
      <c r="B86" s="95"/>
      <c r="C86" s="72"/>
      <c r="D86" s="81"/>
      <c r="E86" s="40" t="s">
        <v>397</v>
      </c>
      <c r="F86" s="81" t="s">
        <v>492</v>
      </c>
      <c r="G86" s="87"/>
      <c r="H86" s="164">
        <f>VLOOKUP($A86,'CE-118'!$B$10:$D$623,H$3,FALSE)</f>
        <v>0</v>
      </c>
      <c r="I86" s="164">
        <f>VLOOKUP($A86,'CE-118'!$B$10:$D$623,I$3,FALSE)</f>
        <v>3362679.79</v>
      </c>
      <c r="J86" s="122">
        <f t="shared" si="0"/>
        <v>-3362679.79</v>
      </c>
      <c r="K86" s="132">
        <f t="shared" si="1"/>
        <v>-1</v>
      </c>
    </row>
    <row r="87" spans="1:11" s="24" customFormat="1" ht="21" customHeight="1" x14ac:dyDescent="0.3">
      <c r="A87" s="24" t="s">
        <v>1228</v>
      </c>
      <c r="B87" s="95"/>
      <c r="C87" s="69"/>
      <c r="D87" s="85"/>
      <c r="E87" s="157" t="s">
        <v>399</v>
      </c>
      <c r="F87" s="85" t="s">
        <v>493</v>
      </c>
      <c r="G87" s="86"/>
      <c r="H87" s="164">
        <f>VLOOKUP($A87,'CE-118'!$B$10:$D$623,H$3,FALSE)</f>
        <v>0</v>
      </c>
      <c r="I87" s="164">
        <f>VLOOKUP($A87,'CE-118'!$B$10:$D$623,I$3,FALSE)</f>
        <v>268685.05</v>
      </c>
      <c r="J87" s="122">
        <f t="shared" si="0"/>
        <v>-268685.05</v>
      </c>
      <c r="K87" s="132">
        <f t="shared" si="1"/>
        <v>-1</v>
      </c>
    </row>
    <row r="88" spans="1:11" s="24" customFormat="1" ht="21" customHeight="1" x14ac:dyDescent="0.3">
      <c r="A88" s="30" t="s">
        <v>1229</v>
      </c>
      <c r="B88" s="95"/>
      <c r="C88" s="72"/>
      <c r="D88" s="81"/>
      <c r="E88" s="40" t="s">
        <v>412</v>
      </c>
      <c r="F88" s="81" t="s">
        <v>494</v>
      </c>
      <c r="G88" s="87"/>
      <c r="H88" s="164">
        <f>VLOOKUP($A88,'CE-118'!$B$10:$D$623,H$3,FALSE)</f>
        <v>0</v>
      </c>
      <c r="I88" s="164">
        <f>VLOOKUP($A88,'CE-118'!$B$10:$D$623,I$3,FALSE)</f>
        <v>1493269.84</v>
      </c>
      <c r="J88" s="122">
        <f t="shared" si="0"/>
        <v>-1493269.84</v>
      </c>
      <c r="K88" s="132">
        <f t="shared" si="1"/>
        <v>-1</v>
      </c>
    </row>
    <row r="89" spans="1:11" s="30" customFormat="1" ht="21" customHeight="1" x14ac:dyDescent="0.3">
      <c r="A89" s="24" t="s">
        <v>1236</v>
      </c>
      <c r="B89" s="95"/>
      <c r="C89" s="69"/>
      <c r="D89" s="85"/>
      <c r="E89" s="157" t="s">
        <v>418</v>
      </c>
      <c r="F89" s="85" t="s">
        <v>495</v>
      </c>
      <c r="G89" s="86"/>
      <c r="H89" s="164">
        <f>VLOOKUP($A89,'CE-118'!$B$10:$D$623,H$3,FALSE)</f>
        <v>0</v>
      </c>
      <c r="I89" s="164">
        <f>VLOOKUP($A89,'CE-118'!$B$10:$D$623,I$3,FALSE)</f>
        <v>3084218.7</v>
      </c>
      <c r="J89" s="163">
        <f t="shared" si="0"/>
        <v>-3084218.7</v>
      </c>
      <c r="K89" s="155">
        <f t="shared" si="1"/>
        <v>-1</v>
      </c>
    </row>
    <row r="90" spans="1:11" s="24" customFormat="1" ht="21" customHeight="1" x14ac:dyDescent="0.3">
      <c r="A90" s="24" t="s">
        <v>85</v>
      </c>
      <c r="B90" s="119"/>
      <c r="C90" s="202" t="s">
        <v>496</v>
      </c>
      <c r="D90" s="202"/>
      <c r="E90" s="202"/>
      <c r="F90" s="202"/>
      <c r="G90" s="203"/>
      <c r="H90" s="125">
        <f>H39+H42+H60+H64+H65+H66+H76+H77+H81+H82+H85</f>
        <v>0</v>
      </c>
      <c r="I90" s="125">
        <f>I39+I42+I60+I64+I65+I66+I76+I77+I81+I82+I85</f>
        <v>547368221.1500001</v>
      </c>
      <c r="J90" s="125">
        <f t="shared" si="0"/>
        <v>-547368221.1500001</v>
      </c>
      <c r="K90" s="135">
        <f t="shared" si="1"/>
        <v>-1</v>
      </c>
    </row>
    <row r="91" spans="1:11" s="96" customFormat="1" ht="21" customHeight="1" thickBot="1" x14ac:dyDescent="0.35">
      <c r="A91" s="24"/>
      <c r="B91" s="95"/>
      <c r="C91" s="45"/>
      <c r="D91" s="85"/>
      <c r="E91" s="70"/>
      <c r="F91" s="85"/>
      <c r="G91" s="86"/>
      <c r="H91" s="126"/>
      <c r="I91" s="126"/>
      <c r="J91" s="126"/>
      <c r="K91" s="136"/>
    </row>
    <row r="92" spans="1:11" s="96" customFormat="1" ht="21" customHeight="1" thickTop="1" thickBot="1" x14ac:dyDescent="0.35">
      <c r="A92" s="24"/>
      <c r="B92" s="207" t="s">
        <v>497</v>
      </c>
      <c r="C92" s="208"/>
      <c r="D92" s="208"/>
      <c r="E92" s="208"/>
      <c r="F92" s="208"/>
      <c r="G92" s="209"/>
      <c r="H92" s="127">
        <f>H36-H90</f>
        <v>0</v>
      </c>
      <c r="I92" s="127">
        <f>I36-I90</f>
        <v>2819576.3600000143</v>
      </c>
      <c r="J92" s="127">
        <f t="shared" si="0"/>
        <v>-2819576.3600000143</v>
      </c>
      <c r="K92" s="137">
        <f t="shared" si="1"/>
        <v>-1</v>
      </c>
    </row>
    <row r="93" spans="1:11" s="30" customFormat="1" ht="21" customHeight="1" thickTop="1" x14ac:dyDescent="0.3">
      <c r="B93" s="35"/>
      <c r="C93" s="97"/>
      <c r="D93" s="97"/>
      <c r="E93" s="98"/>
      <c r="F93" s="99"/>
      <c r="G93" s="100"/>
      <c r="H93" s="128"/>
      <c r="I93" s="128"/>
      <c r="J93" s="128"/>
      <c r="K93" s="138"/>
    </row>
    <row r="94" spans="1:11" s="30" customFormat="1" ht="21" customHeight="1" x14ac:dyDescent="0.3">
      <c r="A94" s="24" t="s">
        <v>319</v>
      </c>
      <c r="B94" s="61" t="s">
        <v>498</v>
      </c>
      <c r="C94" s="62" t="s">
        <v>499</v>
      </c>
      <c r="D94" s="63"/>
      <c r="E94" s="62"/>
      <c r="F94" s="80"/>
      <c r="G94" s="82"/>
      <c r="H94" s="121">
        <f>VLOOKUP($A94,'CE-118'!$B$10:$D$623,H$3,FALSE)</f>
        <v>0</v>
      </c>
      <c r="I94" s="121">
        <f>VLOOKUP($A94,'CE-118'!$B$10:$D$623,I$3,FALSE)</f>
        <v>-52790.27</v>
      </c>
      <c r="J94" s="121">
        <f>H94-I94</f>
        <v>52790.27</v>
      </c>
      <c r="K94" s="131">
        <f t="shared" ref="K94:K99" si="2">IF(I94=0,"-    ",J94/I94)</f>
        <v>-1</v>
      </c>
    </row>
    <row r="95" spans="1:11" s="30" customFormat="1" ht="10.95" customHeight="1" x14ac:dyDescent="0.3">
      <c r="A95" s="96" t="s">
        <v>320</v>
      </c>
      <c r="B95" s="35"/>
      <c r="C95" s="210" t="s">
        <v>395</v>
      </c>
      <c r="D95" s="211" t="s">
        <v>500</v>
      </c>
      <c r="E95" s="211"/>
      <c r="F95" s="211"/>
      <c r="G95" s="212"/>
      <c r="H95" s="213">
        <f>VLOOKUP($A95,'CE-118'!$B$10:$D$623,H$3,FALSE)+VLOOKUP($A96,'CE-118'!$B$10:$D$623,H$3,FALSE)</f>
        <v>0</v>
      </c>
      <c r="I95" s="213">
        <f>VLOOKUP($A95,'CE-118'!$B$10:$D$623,I$3,FALSE)+VLOOKUP($A96,'CE-118'!$B$10:$D$623,I$3,FALSE)</f>
        <v>19356.849999999999</v>
      </c>
      <c r="J95" s="213">
        <f>H95-I95</f>
        <v>-19356.849999999999</v>
      </c>
      <c r="K95" s="215">
        <f t="shared" si="2"/>
        <v>-1</v>
      </c>
    </row>
    <row r="96" spans="1:11" s="30" customFormat="1" ht="10.95" customHeight="1" x14ac:dyDescent="0.3">
      <c r="A96" s="96" t="s">
        <v>324</v>
      </c>
      <c r="B96" s="50"/>
      <c r="C96" s="210"/>
      <c r="D96" s="211"/>
      <c r="E96" s="211"/>
      <c r="F96" s="211"/>
      <c r="G96" s="212"/>
      <c r="H96" s="214" t="e">
        <f>VLOOKUP($A99,'CE-118'!$B$9:$C$10,H$3,FALSE)</f>
        <v>#N/A</v>
      </c>
      <c r="I96" s="214" t="e">
        <f>VLOOKUP($A99,'CE-118'!$B$9:$C$10,I$3,FALSE)</f>
        <v>#N/A</v>
      </c>
      <c r="J96" s="214"/>
      <c r="K96" s="216"/>
    </row>
    <row r="97" spans="1:11" s="30" customFormat="1" ht="10.95" customHeight="1" x14ac:dyDescent="0.3">
      <c r="A97" s="30" t="s">
        <v>330</v>
      </c>
      <c r="B97" s="50"/>
      <c r="C97" s="217" t="s">
        <v>402</v>
      </c>
      <c r="D97" s="219" t="s">
        <v>501</v>
      </c>
      <c r="E97" s="219"/>
      <c r="F97" s="219"/>
      <c r="G97" s="220"/>
      <c r="H97" s="213">
        <f>VLOOKUP($A97,'CE-118'!$B$10:$D$623,H$3,FALSE)+VLOOKUP($A98,'CE-118'!$B$10:$D$623,H$3,FALSE)</f>
        <v>0</v>
      </c>
      <c r="I97" s="213">
        <f>VLOOKUP($A97,'CE-118'!$B$10:$D$623,I$3,FALSE)+VLOOKUP($A98,'CE-118'!$B$10:$D$623,I$3,FALSE)</f>
        <v>72147.12</v>
      </c>
      <c r="J97" s="213">
        <f t="shared" si="0"/>
        <v>-72147.12</v>
      </c>
      <c r="K97" s="215">
        <f t="shared" si="2"/>
        <v>-1</v>
      </c>
    </row>
    <row r="98" spans="1:11" s="30" customFormat="1" ht="10.95" customHeight="1" x14ac:dyDescent="0.3">
      <c r="A98" s="30" t="s">
        <v>334</v>
      </c>
      <c r="B98" s="50"/>
      <c r="C98" s="218"/>
      <c r="D98" s="221"/>
      <c r="E98" s="221"/>
      <c r="F98" s="221"/>
      <c r="G98" s="222"/>
      <c r="H98" s="214" t="e">
        <f>VLOOKUP($A101,'CE-118'!$B$9:$C$10,H$3,FALSE)</f>
        <v>#N/A</v>
      </c>
      <c r="I98" s="214" t="e">
        <f>VLOOKUP($A101,'CE-118'!$B$9:$C$10,I$3,FALSE)</f>
        <v>#N/A</v>
      </c>
      <c r="J98" s="214"/>
      <c r="K98" s="216"/>
    </row>
    <row r="99" spans="1:11" s="24" customFormat="1" ht="21" customHeight="1" x14ac:dyDescent="0.3">
      <c r="A99" s="30" t="s">
        <v>319</v>
      </c>
      <c r="B99" s="119"/>
      <c r="C99" s="202" t="s">
        <v>502</v>
      </c>
      <c r="D99" s="202"/>
      <c r="E99" s="202"/>
      <c r="F99" s="202"/>
      <c r="G99" s="203"/>
      <c r="H99" s="125">
        <f>H95-H97</f>
        <v>0</v>
      </c>
      <c r="I99" s="125">
        <f>I95-I97</f>
        <v>-52790.27</v>
      </c>
      <c r="J99" s="125">
        <f t="shared" si="0"/>
        <v>52790.27</v>
      </c>
      <c r="K99" s="135">
        <f t="shared" si="2"/>
        <v>-1</v>
      </c>
    </row>
    <row r="100" spans="1:11" s="30" customFormat="1" ht="21" customHeight="1" x14ac:dyDescent="0.3">
      <c r="B100" s="60"/>
      <c r="C100" s="45"/>
      <c r="D100" s="85"/>
      <c r="E100" s="67"/>
      <c r="F100" s="85"/>
      <c r="G100" s="86"/>
      <c r="H100" s="126"/>
      <c r="I100" s="126"/>
      <c r="J100" s="126"/>
      <c r="K100" s="136"/>
    </row>
    <row r="101" spans="1:11" s="30" customFormat="1" ht="21" customHeight="1" x14ac:dyDescent="0.3">
      <c r="A101" s="30" t="s">
        <v>337</v>
      </c>
      <c r="B101" s="61" t="s">
        <v>503</v>
      </c>
      <c r="C101" s="62" t="s">
        <v>504</v>
      </c>
      <c r="D101" s="63"/>
      <c r="E101" s="37"/>
      <c r="F101" s="80"/>
      <c r="G101" s="82"/>
      <c r="H101" s="121">
        <f>VLOOKUP($A101,'CE-118'!$B$10:$D$623,H$3,FALSE)</f>
        <v>0</v>
      </c>
      <c r="I101" s="121">
        <f>VLOOKUP($A101,'CE-118'!$B$10:$D$623,I$3,FALSE)</f>
        <v>0</v>
      </c>
      <c r="J101" s="121">
        <f>H101-I101</f>
        <v>0</v>
      </c>
      <c r="K101" s="131" t="str">
        <f>IF(I101=0,"-    ",J101/I101)</f>
        <v xml:space="preserve">-    </v>
      </c>
    </row>
    <row r="102" spans="1:11" s="30" customFormat="1" ht="21" customHeight="1" x14ac:dyDescent="0.3">
      <c r="A102" s="30" t="s">
        <v>338</v>
      </c>
      <c r="B102" s="50"/>
      <c r="C102" s="51" t="s">
        <v>395</v>
      </c>
      <c r="D102" s="101" t="s">
        <v>505</v>
      </c>
      <c r="E102" s="91"/>
      <c r="F102" s="52"/>
      <c r="G102" s="53"/>
      <c r="H102" s="121">
        <f>VLOOKUP($A102,'CE-118'!$B$10:$D$623,H$3,FALSE)</f>
        <v>0</v>
      </c>
      <c r="I102" s="121">
        <f>VLOOKUP($A102,'CE-118'!$B$10:$D$623,I$3,FALSE)</f>
        <v>0</v>
      </c>
      <c r="J102" s="121">
        <f t="shared" si="0"/>
        <v>0</v>
      </c>
      <c r="K102" s="131" t="str">
        <f>IF(I102=0,"-    ",J102/I102)</f>
        <v xml:space="preserve">-    </v>
      </c>
    </row>
    <row r="103" spans="1:11" s="30" customFormat="1" ht="21" customHeight="1" x14ac:dyDescent="0.3">
      <c r="A103" s="24" t="s">
        <v>339</v>
      </c>
      <c r="B103" s="50"/>
      <c r="C103" s="36" t="s">
        <v>402</v>
      </c>
      <c r="D103" s="62" t="s">
        <v>506</v>
      </c>
      <c r="E103" s="63"/>
      <c r="F103" s="37"/>
      <c r="G103" s="38"/>
      <c r="H103" s="121">
        <f>VLOOKUP($A103,'CE-118'!$B$10:$D$623,H$3,FALSE)</f>
        <v>0</v>
      </c>
      <c r="I103" s="121">
        <f>VLOOKUP($A103,'CE-118'!$B$10:$D$623,I$3,FALSE)</f>
        <v>0</v>
      </c>
      <c r="J103" s="124">
        <f t="shared" si="0"/>
        <v>0</v>
      </c>
      <c r="K103" s="134" t="str">
        <f>IF(I103=0,"-    ",J103/I103)</f>
        <v xml:space="preserve">-    </v>
      </c>
    </row>
    <row r="104" spans="1:11" s="24" customFormat="1" ht="21" customHeight="1" x14ac:dyDescent="0.3">
      <c r="A104" s="30" t="s">
        <v>337</v>
      </c>
      <c r="B104" s="119"/>
      <c r="C104" s="202" t="s">
        <v>507</v>
      </c>
      <c r="D104" s="202"/>
      <c r="E104" s="202"/>
      <c r="F104" s="202"/>
      <c r="G104" s="203"/>
      <c r="H104" s="125">
        <f>H102-H103</f>
        <v>0</v>
      </c>
      <c r="I104" s="125">
        <f>I102-I103</f>
        <v>0</v>
      </c>
      <c r="J104" s="125">
        <f t="shared" si="0"/>
        <v>0</v>
      </c>
      <c r="K104" s="135" t="str">
        <f>IF(I104=0,"-    ",J104/I104)</f>
        <v xml:space="preserve">-    </v>
      </c>
    </row>
    <row r="105" spans="1:11" s="30" customFormat="1" ht="21" customHeight="1" x14ac:dyDescent="0.3">
      <c r="B105" s="60"/>
      <c r="C105" s="45"/>
      <c r="D105" s="70"/>
      <c r="E105" s="67"/>
      <c r="F105" s="46"/>
      <c r="G105" s="54"/>
      <c r="H105" s="126"/>
      <c r="I105" s="126"/>
      <c r="J105" s="126"/>
      <c r="K105" s="136"/>
    </row>
    <row r="106" spans="1:11" s="30" customFormat="1" ht="21" customHeight="1" x14ac:dyDescent="0.3">
      <c r="A106" s="30" t="s">
        <v>340</v>
      </c>
      <c r="B106" s="61" t="s">
        <v>508</v>
      </c>
      <c r="C106" s="62" t="s">
        <v>509</v>
      </c>
      <c r="D106" s="63"/>
      <c r="E106" s="37"/>
      <c r="F106" s="80"/>
      <c r="G106" s="82"/>
      <c r="H106" s="121">
        <f>VLOOKUP($A106,'CE-118'!$B$10:$D$623,H$3,FALSE)</f>
        <v>0</v>
      </c>
      <c r="I106" s="121">
        <f>VLOOKUP($A106,'CE-118'!$B$10:$D$623,I$3,FALSE)</f>
        <v>3512465.9000000004</v>
      </c>
      <c r="J106" s="121">
        <f>H106-I106</f>
        <v>-3512465.9000000004</v>
      </c>
      <c r="K106" s="131">
        <f>IF(I106=0,"-    ",J106/I106)</f>
        <v>-1</v>
      </c>
    </row>
    <row r="107" spans="1:11" s="24" customFormat="1" ht="21" customHeight="1" x14ac:dyDescent="0.3">
      <c r="A107" s="30" t="s">
        <v>341</v>
      </c>
      <c r="B107" s="50"/>
      <c r="C107" s="51" t="s">
        <v>395</v>
      </c>
      <c r="D107" s="101" t="s">
        <v>510</v>
      </c>
      <c r="E107" s="91"/>
      <c r="F107" s="52"/>
      <c r="G107" s="53"/>
      <c r="H107" s="121">
        <f>VLOOKUP($A107,'CE-118'!$B$10:$D$623,H$3,FALSE)</f>
        <v>0</v>
      </c>
      <c r="I107" s="121">
        <f>VLOOKUP($A107,'CE-118'!$B$10:$D$623,I$3,FALSE)</f>
        <v>6270386.4299999997</v>
      </c>
      <c r="J107" s="121">
        <f t="shared" ref="J107:J112" si="3">H107-I107</f>
        <v>-6270386.4299999997</v>
      </c>
      <c r="K107" s="131">
        <f t="shared" ref="K107:K112" si="4">IF(I107=0,"-    ",J107/I107)</f>
        <v>-1</v>
      </c>
    </row>
    <row r="108" spans="1:11" s="24" customFormat="1" ht="21" customHeight="1" x14ac:dyDescent="0.3">
      <c r="A108" s="24" t="s">
        <v>342</v>
      </c>
      <c r="B108" s="60"/>
      <c r="C108" s="72"/>
      <c r="D108" s="81"/>
      <c r="E108" s="40" t="s">
        <v>397</v>
      </c>
      <c r="F108" s="73" t="s">
        <v>511</v>
      </c>
      <c r="G108" s="87"/>
      <c r="H108" s="122">
        <f>VLOOKUP($A108,'CE-118'!$B$10:$D$623,H$3,FALSE)</f>
        <v>0</v>
      </c>
      <c r="I108" s="122">
        <f>VLOOKUP($A108,'CE-118'!$B$10:$D$623,I$3,FALSE)</f>
        <v>13016.39</v>
      </c>
      <c r="J108" s="122">
        <f t="shared" si="3"/>
        <v>-13016.39</v>
      </c>
      <c r="K108" s="132">
        <f t="shared" si="4"/>
        <v>-1</v>
      </c>
    </row>
    <row r="109" spans="1:11" s="30" customFormat="1" ht="21" customHeight="1" x14ac:dyDescent="0.3">
      <c r="A109" s="30" t="s">
        <v>343</v>
      </c>
      <c r="B109" s="60"/>
      <c r="C109" s="69"/>
      <c r="D109" s="85"/>
      <c r="E109" s="45" t="s">
        <v>399</v>
      </c>
      <c r="F109" s="85" t="s">
        <v>512</v>
      </c>
      <c r="G109" s="86"/>
      <c r="H109" s="122">
        <f>VLOOKUP($A109,'CE-118'!$B$10:$D$623,H$3,FALSE)</f>
        <v>0</v>
      </c>
      <c r="I109" s="122">
        <f>VLOOKUP($A109,'CE-118'!$B$10:$D$623,I$3,FALSE)</f>
        <v>6257370.04</v>
      </c>
      <c r="J109" s="122">
        <f t="shared" si="3"/>
        <v>-6257370.04</v>
      </c>
      <c r="K109" s="132">
        <f t="shared" si="4"/>
        <v>-1</v>
      </c>
    </row>
    <row r="110" spans="1:11" s="24" customFormat="1" ht="21" customHeight="1" x14ac:dyDescent="0.3">
      <c r="A110" s="30" t="s">
        <v>357</v>
      </c>
      <c r="B110" s="50"/>
      <c r="C110" s="36" t="s">
        <v>402</v>
      </c>
      <c r="D110" s="62" t="s">
        <v>513</v>
      </c>
      <c r="E110" s="63"/>
      <c r="F110" s="37"/>
      <c r="G110" s="38"/>
      <c r="H110" s="121">
        <f>VLOOKUP($A110,'CE-118'!$B$10:$D$623,H$3,FALSE)</f>
        <v>0</v>
      </c>
      <c r="I110" s="121">
        <f>VLOOKUP($A110,'CE-118'!$B$10:$D$623,I$3,FALSE)</f>
        <v>2757920.53</v>
      </c>
      <c r="J110" s="121">
        <f t="shared" si="3"/>
        <v>-2757920.53</v>
      </c>
      <c r="K110" s="131">
        <f t="shared" si="4"/>
        <v>-1</v>
      </c>
    </row>
    <row r="111" spans="1:11" s="24" customFormat="1" ht="21" customHeight="1" x14ac:dyDescent="0.3">
      <c r="A111" s="24" t="s">
        <v>358</v>
      </c>
      <c r="B111" s="60"/>
      <c r="C111" s="69"/>
      <c r="D111" s="85"/>
      <c r="E111" s="45" t="s">
        <v>397</v>
      </c>
      <c r="F111" s="70" t="s">
        <v>514</v>
      </c>
      <c r="G111" s="86"/>
      <c r="H111" s="121">
        <f>VLOOKUP($A111,'CE-118'!$B$10:$D$623,H$3,FALSE)</f>
        <v>0</v>
      </c>
      <c r="I111" s="121">
        <f>VLOOKUP($A111,'CE-118'!$B$10:$D$623,I$3,FALSE)</f>
        <v>29869.24</v>
      </c>
      <c r="J111" s="122">
        <f t="shared" si="3"/>
        <v>-29869.24</v>
      </c>
      <c r="K111" s="132">
        <f t="shared" si="4"/>
        <v>-1</v>
      </c>
    </row>
    <row r="112" spans="1:11" s="30" customFormat="1" ht="21" customHeight="1" x14ac:dyDescent="0.3">
      <c r="A112" s="24" t="s">
        <v>359</v>
      </c>
      <c r="B112" s="60"/>
      <c r="C112" s="72"/>
      <c r="D112" s="81"/>
      <c r="E112" s="40" t="s">
        <v>399</v>
      </c>
      <c r="F112" s="81" t="s">
        <v>515</v>
      </c>
      <c r="G112" s="87"/>
      <c r="H112" s="122">
        <f>VLOOKUP($A112,'CE-118'!$B$10:$D$623,H$3,FALSE)</f>
        <v>0</v>
      </c>
      <c r="I112" s="122">
        <f>VLOOKUP($A112,'CE-118'!$B$10:$D$623,I$3,FALSE)</f>
        <v>2728051.2899999996</v>
      </c>
      <c r="J112" s="126">
        <f t="shared" si="3"/>
        <v>-2728051.2899999996</v>
      </c>
      <c r="K112" s="136">
        <f t="shared" si="4"/>
        <v>-1</v>
      </c>
    </row>
    <row r="113" spans="1:11" s="24" customFormat="1" ht="21" customHeight="1" x14ac:dyDescent="0.3">
      <c r="A113" s="30" t="s">
        <v>340</v>
      </c>
      <c r="B113" s="119"/>
      <c r="C113" s="202" t="s">
        <v>516</v>
      </c>
      <c r="D113" s="202"/>
      <c r="E113" s="202"/>
      <c r="F113" s="202"/>
      <c r="G113" s="203"/>
      <c r="H113" s="125">
        <f>H107-H110</f>
        <v>0</v>
      </c>
      <c r="I113" s="125">
        <f>I107-I110</f>
        <v>3512465.9</v>
      </c>
      <c r="J113" s="125">
        <f t="shared" si="0"/>
        <v>-3512465.9</v>
      </c>
      <c r="K113" s="135">
        <f>IF(I113=0,"-    ",J113/I113)</f>
        <v>-1</v>
      </c>
    </row>
    <row r="114" spans="1:11" s="96" customFormat="1" ht="21" customHeight="1" thickBot="1" x14ac:dyDescent="0.35">
      <c r="A114" s="24"/>
      <c r="B114" s="95"/>
      <c r="C114" s="45"/>
      <c r="D114" s="85"/>
      <c r="E114" s="70"/>
      <c r="F114" s="85"/>
      <c r="G114" s="86"/>
      <c r="H114" s="126"/>
      <c r="I114" s="126"/>
      <c r="J114" s="126"/>
      <c r="K114" s="136"/>
    </row>
    <row r="115" spans="1:11" s="96" customFormat="1" ht="21" customHeight="1" thickTop="1" thickBot="1" x14ac:dyDescent="0.35">
      <c r="A115" s="30" t="s">
        <v>4</v>
      </c>
      <c r="B115" s="207" t="s">
        <v>517</v>
      </c>
      <c r="C115" s="208"/>
      <c r="D115" s="208"/>
      <c r="E115" s="208"/>
      <c r="F115" s="208"/>
      <c r="G115" s="209"/>
      <c r="H115" s="127">
        <f>H92+H99+H104+H113</f>
        <v>0</v>
      </c>
      <c r="I115" s="127">
        <f>I92+I99+I104+I113</f>
        <v>6279251.9900000142</v>
      </c>
      <c r="J115" s="127">
        <f>H115-I115</f>
        <v>-6279251.9900000142</v>
      </c>
      <c r="K115" s="137">
        <f>IF(I115=0,"-    ",J115/I115)</f>
        <v>-1</v>
      </c>
    </row>
    <row r="116" spans="1:11" s="30" customFormat="1" ht="21" customHeight="1" thickTop="1" x14ac:dyDescent="0.3">
      <c r="B116" s="35"/>
      <c r="C116" s="97"/>
      <c r="D116" s="97"/>
      <c r="E116" s="98"/>
      <c r="F116" s="99"/>
      <c r="G116" s="100"/>
      <c r="H116" s="128"/>
      <c r="I116" s="128"/>
      <c r="J116" s="128"/>
      <c r="K116" s="138"/>
    </row>
    <row r="117" spans="1:11" s="30" customFormat="1" ht="21" customHeight="1" x14ac:dyDescent="0.3">
      <c r="A117" s="24" t="s">
        <v>379</v>
      </c>
      <c r="B117" s="61" t="s">
        <v>518</v>
      </c>
      <c r="C117" s="62" t="s">
        <v>519</v>
      </c>
      <c r="D117" s="63"/>
      <c r="E117" s="62"/>
      <c r="F117" s="80"/>
      <c r="G117" s="82"/>
      <c r="H117" s="121">
        <f>VLOOKUP($A117,'CE-118'!$B$10:$D$623,H$3,FALSE)</f>
        <v>0</v>
      </c>
      <c r="I117" s="121">
        <f>VLOOKUP($A117,'CE-118'!$B$10:$D$623,I$3,FALSE)</f>
        <v>10597099.310000001</v>
      </c>
      <c r="J117" s="121">
        <f>H117-I117</f>
        <v>-10597099.310000001</v>
      </c>
      <c r="K117" s="131">
        <f>IF(I117=0,"-    ",J117/I117)</f>
        <v>-1</v>
      </c>
    </row>
    <row r="118" spans="1:11" s="24" customFormat="1" ht="21" customHeight="1" x14ac:dyDescent="0.3">
      <c r="A118" s="96" t="s">
        <v>380</v>
      </c>
      <c r="B118" s="50"/>
      <c r="C118" s="51" t="s">
        <v>395</v>
      </c>
      <c r="D118" s="83" t="s">
        <v>520</v>
      </c>
      <c r="E118" s="91"/>
      <c r="F118" s="83"/>
      <c r="G118" s="92"/>
      <c r="H118" s="121">
        <f>VLOOKUP($A118,'CE-118'!$B$10:$D$623,H$3,FALSE)</f>
        <v>0</v>
      </c>
      <c r="I118" s="121">
        <f>VLOOKUP($A118,'CE-118'!$B$10:$D$623,I$3,FALSE)</f>
        <v>10263757.16</v>
      </c>
      <c r="J118" s="121">
        <f t="shared" ref="J118:J125" si="5">H118-I118</f>
        <v>-10263757.16</v>
      </c>
      <c r="K118" s="131">
        <f t="shared" ref="K118:K125" si="6">IF(I118=0,"-    ",J118/I118)</f>
        <v>-1</v>
      </c>
    </row>
    <row r="119" spans="1:11" s="24" customFormat="1" ht="21" customHeight="1" x14ac:dyDescent="0.3">
      <c r="A119" s="96" t="s">
        <v>381</v>
      </c>
      <c r="B119" s="95"/>
      <c r="C119" s="72"/>
      <c r="D119" s="81"/>
      <c r="E119" s="40" t="s">
        <v>397</v>
      </c>
      <c r="F119" s="81" t="s">
        <v>521</v>
      </c>
      <c r="G119" s="87"/>
      <c r="H119" s="122">
        <f>VLOOKUP($A119,'CE-118'!$B$10:$D$623,H$3,FALSE)</f>
        <v>0</v>
      </c>
      <c r="I119" s="122">
        <f>VLOOKUP($A119,'CE-118'!$B$10:$D$623,I$3,FALSE)</f>
        <v>9581987.4700000007</v>
      </c>
      <c r="J119" s="122">
        <f t="shared" si="5"/>
        <v>-9581987.4700000007</v>
      </c>
      <c r="K119" s="132">
        <f t="shared" si="6"/>
        <v>-1</v>
      </c>
    </row>
    <row r="120" spans="1:11" s="24" customFormat="1" ht="21" customHeight="1" x14ac:dyDescent="0.3">
      <c r="A120" s="30" t="s">
        <v>382</v>
      </c>
      <c r="B120" s="95"/>
      <c r="C120" s="69"/>
      <c r="D120" s="85"/>
      <c r="E120" s="45" t="s">
        <v>399</v>
      </c>
      <c r="F120" s="85" t="s">
        <v>522</v>
      </c>
      <c r="G120" s="86"/>
      <c r="H120" s="122">
        <f>VLOOKUP($A120,'CE-118'!$B$10:$D$623,H$3,FALSE)</f>
        <v>0</v>
      </c>
      <c r="I120" s="122">
        <f>VLOOKUP($A120,'CE-118'!$B$10:$D$623,I$3,FALSE)</f>
        <v>394229.94</v>
      </c>
      <c r="J120" s="122">
        <f t="shared" si="5"/>
        <v>-394229.94</v>
      </c>
      <c r="K120" s="132">
        <f t="shared" si="6"/>
        <v>-1</v>
      </c>
    </row>
    <row r="121" spans="1:11" s="24" customFormat="1" ht="21" customHeight="1" x14ac:dyDescent="0.3">
      <c r="A121" s="30" t="s">
        <v>383</v>
      </c>
      <c r="B121" s="95"/>
      <c r="C121" s="72"/>
      <c r="D121" s="81"/>
      <c r="E121" s="40" t="s">
        <v>412</v>
      </c>
      <c r="F121" s="81" t="s">
        <v>523</v>
      </c>
      <c r="G121" s="87"/>
      <c r="H121" s="122">
        <f>VLOOKUP($A121,'CE-118'!$B$10:$D$623,H$3,FALSE)</f>
        <v>0</v>
      </c>
      <c r="I121" s="122">
        <f>VLOOKUP($A121,'CE-118'!$B$10:$D$623,I$3,FALSE)</f>
        <v>287539.75</v>
      </c>
      <c r="J121" s="122">
        <f t="shared" si="5"/>
        <v>-287539.75</v>
      </c>
      <c r="K121" s="132">
        <f t="shared" si="6"/>
        <v>-1</v>
      </c>
    </row>
    <row r="122" spans="1:11" s="30" customFormat="1" ht="21" customHeight="1" x14ac:dyDescent="0.3">
      <c r="A122" s="24" t="s">
        <v>384</v>
      </c>
      <c r="B122" s="95"/>
      <c r="C122" s="69"/>
      <c r="D122" s="85"/>
      <c r="E122" s="45" t="s">
        <v>418</v>
      </c>
      <c r="F122" s="85" t="s">
        <v>524</v>
      </c>
      <c r="G122" s="86"/>
      <c r="H122" s="122">
        <f>VLOOKUP($A122,'CE-118'!$B$10:$D$623,H$3,FALSE)</f>
        <v>0</v>
      </c>
      <c r="I122" s="122">
        <f>VLOOKUP($A122,'CE-118'!$B$10:$D$623,I$3,FALSE)</f>
        <v>0</v>
      </c>
      <c r="J122" s="122">
        <f t="shared" si="5"/>
        <v>0</v>
      </c>
      <c r="K122" s="132" t="str">
        <f t="shared" si="6"/>
        <v xml:space="preserve">-    </v>
      </c>
    </row>
    <row r="123" spans="1:11" s="30" customFormat="1" ht="21" customHeight="1" x14ac:dyDescent="0.3">
      <c r="A123" s="24" t="s">
        <v>385</v>
      </c>
      <c r="B123" s="50"/>
      <c r="C123" s="36" t="s">
        <v>402</v>
      </c>
      <c r="D123" s="80" t="s">
        <v>525</v>
      </c>
      <c r="E123" s="63"/>
      <c r="F123" s="80"/>
      <c r="G123" s="82"/>
      <c r="H123" s="121">
        <f>VLOOKUP($A123,'CE-118'!$B$10:$D$623,H$3,FALSE)</f>
        <v>0</v>
      </c>
      <c r="I123" s="121">
        <f>VLOOKUP($A123,'CE-118'!$B$10:$D$623,I$3,FALSE)</f>
        <v>222737</v>
      </c>
      <c r="J123" s="121">
        <f t="shared" si="5"/>
        <v>-222737</v>
      </c>
      <c r="K123" s="131">
        <f t="shared" si="6"/>
        <v>-1</v>
      </c>
    </row>
    <row r="124" spans="1:11" s="30" customFormat="1" ht="21" customHeight="1" x14ac:dyDescent="0.3">
      <c r="A124" s="24" t="s">
        <v>388</v>
      </c>
      <c r="B124" s="50"/>
      <c r="C124" s="51" t="s">
        <v>404</v>
      </c>
      <c r="D124" s="83" t="s">
        <v>526</v>
      </c>
      <c r="E124" s="91"/>
      <c r="F124" s="83"/>
      <c r="G124" s="92"/>
      <c r="H124" s="121">
        <f>VLOOKUP($A124,'CE-118'!$B$10:$D$623,H$3,FALSE)</f>
        <v>0</v>
      </c>
      <c r="I124" s="121">
        <f>VLOOKUP($A124,'CE-118'!$B$10:$D$623,I$3,FALSE)</f>
        <v>110605.15</v>
      </c>
      <c r="J124" s="124">
        <f t="shared" si="5"/>
        <v>-110605.15</v>
      </c>
      <c r="K124" s="134">
        <f t="shared" si="6"/>
        <v>-1</v>
      </c>
    </row>
    <row r="125" spans="1:11" s="24" customFormat="1" ht="21" customHeight="1" x14ac:dyDescent="0.3">
      <c r="A125" s="24" t="s">
        <v>379</v>
      </c>
      <c r="B125" s="119"/>
      <c r="C125" s="202" t="s">
        <v>527</v>
      </c>
      <c r="D125" s="202"/>
      <c r="E125" s="202"/>
      <c r="F125" s="202"/>
      <c r="G125" s="203"/>
      <c r="H125" s="125">
        <f>H118+H123+H124</f>
        <v>0</v>
      </c>
      <c r="I125" s="125">
        <f>I118+I123+I124</f>
        <v>10597099.310000001</v>
      </c>
      <c r="J125" s="125">
        <f t="shared" si="5"/>
        <v>-10597099.310000001</v>
      </c>
      <c r="K125" s="135">
        <f t="shared" si="6"/>
        <v>-1</v>
      </c>
    </row>
    <row r="126" spans="1:11" s="96" customFormat="1" ht="21" customHeight="1" x14ac:dyDescent="0.3">
      <c r="A126" s="30"/>
      <c r="B126" s="95"/>
      <c r="C126" s="45"/>
      <c r="D126" s="85"/>
      <c r="E126" s="70"/>
      <c r="F126" s="85"/>
      <c r="G126" s="86"/>
      <c r="H126" s="126"/>
      <c r="I126" s="126"/>
      <c r="J126" s="126"/>
      <c r="K126" s="136"/>
    </row>
    <row r="127" spans="1:11" s="24" customFormat="1" ht="21" customHeight="1" x14ac:dyDescent="0.3">
      <c r="A127" s="30" t="s">
        <v>3</v>
      </c>
      <c r="B127" s="61" t="s">
        <v>528</v>
      </c>
      <c r="C127" s="62"/>
      <c r="D127" s="63"/>
      <c r="E127" s="62"/>
      <c r="F127" s="80"/>
      <c r="G127" s="82"/>
      <c r="H127" s="140">
        <f>H115-H125</f>
        <v>0</v>
      </c>
      <c r="I127" s="121">
        <f>I115-I125</f>
        <v>-4317847.3199999863</v>
      </c>
      <c r="J127" s="121">
        <f>H127-I127</f>
        <v>4317847.3199999863</v>
      </c>
      <c r="K127" s="131">
        <f>IF(I127=0,"-    ",J127/I127)</f>
        <v>-1</v>
      </c>
    </row>
    <row r="128" spans="1:11" s="24" customFormat="1" ht="21" customHeight="1" thickBot="1" x14ac:dyDescent="0.35">
      <c r="A128" s="30"/>
      <c r="B128" s="102"/>
      <c r="C128" s="103"/>
      <c r="D128" s="104"/>
      <c r="E128" s="104"/>
      <c r="F128" s="105"/>
      <c r="G128" s="106"/>
      <c r="H128" s="153"/>
      <c r="I128" s="107"/>
      <c r="J128" s="107"/>
      <c r="K128" s="108"/>
    </row>
    <row r="129" spans="1:11" ht="22.5" customHeight="1" x14ac:dyDescent="0.25">
      <c r="A129" s="24"/>
      <c r="B129" s="91"/>
      <c r="C129" s="91"/>
      <c r="D129" s="67"/>
      <c r="E129" s="67"/>
      <c r="F129" s="85"/>
      <c r="G129" s="85"/>
      <c r="H129" s="109"/>
      <c r="I129" s="109"/>
      <c r="J129" s="110"/>
      <c r="K129" s="111"/>
    </row>
    <row r="130" spans="1:11" ht="22.5" customHeight="1" x14ac:dyDescent="0.25">
      <c r="A130" s="96"/>
      <c r="B130" s="112"/>
      <c r="C130" s="112"/>
      <c r="G130" s="113"/>
      <c r="I130" s="114"/>
    </row>
    <row r="131" spans="1:11" ht="22.5" customHeight="1" x14ac:dyDescent="0.25">
      <c r="A131" s="24"/>
      <c r="B131" s="91"/>
      <c r="C131" s="91"/>
      <c r="D131" s="67"/>
      <c r="E131" s="67"/>
      <c r="F131" s="67"/>
      <c r="G131" s="115"/>
      <c r="H131" s="114"/>
      <c r="I131" s="114"/>
    </row>
    <row r="132" spans="1:11" ht="22.5" customHeight="1" x14ac:dyDescent="0.25">
      <c r="A132" s="24"/>
      <c r="B132" s="91"/>
      <c r="C132" s="91"/>
      <c r="D132" s="67"/>
      <c r="E132" s="67"/>
      <c r="F132" s="67"/>
      <c r="G132" s="115"/>
      <c r="H132" s="114"/>
      <c r="I132" s="114"/>
    </row>
    <row r="133" spans="1:11" ht="22.5" customHeight="1" x14ac:dyDescent="0.25">
      <c r="B133" s="91"/>
      <c r="C133" s="91"/>
      <c r="D133" s="67"/>
      <c r="E133" s="67"/>
      <c r="F133" s="67"/>
      <c r="G133" s="115"/>
      <c r="H133" s="114"/>
      <c r="I133" s="114"/>
    </row>
    <row r="134" spans="1:11" ht="22.5" customHeight="1" x14ac:dyDescent="0.25">
      <c r="B134" s="91"/>
      <c r="C134" s="91"/>
      <c r="D134" s="67"/>
      <c r="E134" s="67"/>
      <c r="F134" s="67"/>
      <c r="G134" s="115"/>
      <c r="H134" s="114"/>
      <c r="I134" s="114"/>
    </row>
    <row r="135" spans="1:11" ht="22.5" customHeight="1" x14ac:dyDescent="0.25">
      <c r="B135" s="91"/>
      <c r="C135" s="91"/>
      <c r="D135" s="67"/>
      <c r="E135" s="67"/>
      <c r="F135" s="67"/>
      <c r="G135" s="115"/>
      <c r="H135" s="114"/>
      <c r="I135" s="114"/>
    </row>
    <row r="136" spans="1:11" ht="22.5" customHeight="1" x14ac:dyDescent="0.25">
      <c r="B136" s="91"/>
      <c r="C136" s="91"/>
      <c r="D136" s="67"/>
      <c r="E136" s="67"/>
      <c r="F136" s="67"/>
      <c r="G136" s="115"/>
      <c r="H136" s="114"/>
      <c r="I136" s="114"/>
    </row>
    <row r="137" spans="1:11" ht="22.5" customHeight="1" x14ac:dyDescent="0.25">
      <c r="B137" s="91"/>
      <c r="C137" s="91"/>
      <c r="D137" s="67"/>
      <c r="E137" s="67"/>
      <c r="F137" s="67"/>
      <c r="G137" s="115"/>
      <c r="H137" s="114"/>
      <c r="I137" s="114"/>
    </row>
    <row r="138" spans="1:11" ht="22.5" customHeight="1" x14ac:dyDescent="0.25">
      <c r="B138" s="91"/>
      <c r="C138" s="91"/>
      <c r="D138" s="67"/>
      <c r="E138" s="67"/>
      <c r="F138" s="67"/>
      <c r="G138" s="115"/>
      <c r="H138" s="114"/>
      <c r="I138" s="114"/>
    </row>
    <row r="139" spans="1:11" ht="22.5" customHeight="1" x14ac:dyDescent="0.25">
      <c r="B139" s="91"/>
      <c r="C139" s="91"/>
      <c r="D139" s="67"/>
      <c r="E139" s="67"/>
      <c r="F139" s="67"/>
      <c r="G139" s="115"/>
      <c r="H139" s="114"/>
      <c r="I139" s="114"/>
    </row>
    <row r="140" spans="1:11" ht="22.5" customHeight="1" x14ac:dyDescent="0.25">
      <c r="B140" s="91"/>
      <c r="C140" s="91"/>
      <c r="D140" s="67"/>
      <c r="E140" s="67"/>
      <c r="F140" s="67"/>
      <c r="G140" s="115"/>
      <c r="H140" s="114"/>
      <c r="I140" s="114"/>
    </row>
    <row r="141" spans="1:11" ht="22.5" customHeight="1" x14ac:dyDescent="0.25">
      <c r="B141" s="91"/>
      <c r="C141" s="91"/>
      <c r="D141" s="67"/>
      <c r="E141" s="67"/>
      <c r="F141" s="67"/>
      <c r="G141" s="115"/>
      <c r="H141" s="114"/>
      <c r="I141" s="114"/>
    </row>
    <row r="142" spans="1:11" ht="22.5" customHeight="1" x14ac:dyDescent="0.25">
      <c r="B142" s="91"/>
      <c r="C142" s="91"/>
      <c r="D142" s="67"/>
      <c r="E142" s="67"/>
      <c r="F142" s="67"/>
      <c r="G142" s="115"/>
    </row>
    <row r="143" spans="1:11" ht="22.5" customHeight="1" x14ac:dyDescent="0.25">
      <c r="B143" s="91"/>
      <c r="C143" s="91"/>
      <c r="D143" s="67"/>
      <c r="E143" s="67"/>
      <c r="F143" s="67"/>
      <c r="G143" s="115"/>
    </row>
    <row r="144" spans="1:11" ht="22.5" customHeight="1" x14ac:dyDescent="0.25">
      <c r="B144" s="91"/>
      <c r="C144" s="91"/>
      <c r="D144" s="67"/>
      <c r="E144" s="67"/>
      <c r="F144" s="67"/>
      <c r="G144" s="115"/>
    </row>
    <row r="145" spans="1:11" ht="22.5" customHeight="1" x14ac:dyDescent="0.25">
      <c r="B145" s="91"/>
      <c r="C145" s="91"/>
      <c r="D145" s="67"/>
      <c r="E145" s="67"/>
      <c r="F145" s="67"/>
      <c r="G145" s="115"/>
    </row>
    <row r="146" spans="1:11" ht="22.5" customHeight="1" x14ac:dyDescent="0.25">
      <c r="B146" s="91"/>
      <c r="C146" s="91"/>
      <c r="D146" s="67"/>
      <c r="E146" s="67"/>
      <c r="F146" s="67"/>
      <c r="G146" s="115"/>
    </row>
    <row r="147" spans="1:11" ht="22.5" customHeight="1" x14ac:dyDescent="0.25">
      <c r="B147" s="91"/>
      <c r="C147" s="91"/>
      <c r="D147" s="67"/>
      <c r="E147" s="67"/>
      <c r="F147" s="67"/>
      <c r="G147" s="115"/>
    </row>
    <row r="148" spans="1:11" ht="22.5" customHeight="1" x14ac:dyDescent="0.25">
      <c r="B148" s="91"/>
      <c r="C148" s="91"/>
      <c r="D148" s="67"/>
      <c r="E148" s="67"/>
      <c r="F148" s="67"/>
      <c r="G148" s="115"/>
    </row>
    <row r="149" spans="1:11" s="116" customFormat="1" ht="22.5" customHeight="1" x14ac:dyDescent="0.25">
      <c r="A149" s="25"/>
      <c r="B149" s="91"/>
      <c r="C149" s="91"/>
      <c r="D149" s="67"/>
      <c r="E149" s="67"/>
      <c r="F149" s="67"/>
      <c r="G149" s="115"/>
      <c r="H149" s="25"/>
      <c r="I149" s="25"/>
      <c r="J149" s="25"/>
      <c r="K149" s="25"/>
    </row>
    <row r="150" spans="1:11" s="116" customFormat="1" ht="22.5" customHeight="1" x14ac:dyDescent="0.25">
      <c r="A150" s="25"/>
      <c r="B150" s="91"/>
      <c r="C150" s="91"/>
      <c r="D150" s="67"/>
      <c r="E150" s="67"/>
      <c r="F150" s="67"/>
      <c r="G150" s="115"/>
      <c r="H150" s="25"/>
      <c r="I150" s="25"/>
      <c r="J150" s="25"/>
      <c r="K150" s="25"/>
    </row>
    <row r="151" spans="1:11" s="116" customFormat="1" ht="22.5" customHeight="1" x14ac:dyDescent="0.25">
      <c r="A151" s="25"/>
      <c r="B151" s="91"/>
      <c r="C151" s="91"/>
      <c r="D151" s="67"/>
      <c r="E151" s="67"/>
      <c r="F151" s="67"/>
      <c r="G151" s="115"/>
      <c r="H151" s="25"/>
      <c r="I151" s="25"/>
      <c r="J151" s="25"/>
      <c r="K151" s="25"/>
    </row>
    <row r="152" spans="1:11" s="116" customFormat="1" ht="22.5" customHeight="1" x14ac:dyDescent="0.25">
      <c r="A152" s="25"/>
      <c r="B152" s="91"/>
      <c r="C152" s="91"/>
      <c r="D152" s="67"/>
      <c r="E152" s="67"/>
      <c r="F152" s="67"/>
      <c r="G152" s="115"/>
      <c r="H152" s="25"/>
      <c r="I152" s="25"/>
      <c r="J152" s="25"/>
      <c r="K152" s="25"/>
    </row>
    <row r="153" spans="1:11" s="116" customFormat="1" ht="22.5" customHeight="1" x14ac:dyDescent="0.25">
      <c r="B153" s="91"/>
      <c r="C153" s="91"/>
      <c r="D153" s="67"/>
      <c r="E153" s="67"/>
      <c r="F153" s="67"/>
      <c r="G153" s="115"/>
      <c r="H153" s="25"/>
      <c r="I153" s="25"/>
      <c r="J153" s="25"/>
      <c r="K153" s="25"/>
    </row>
    <row r="154" spans="1:11" s="116" customFormat="1" ht="22.5" customHeight="1" x14ac:dyDescent="0.25">
      <c r="B154" s="91"/>
      <c r="C154" s="91"/>
      <c r="D154" s="67"/>
      <c r="E154" s="67"/>
      <c r="F154" s="67"/>
      <c r="G154" s="115"/>
      <c r="H154" s="25"/>
      <c r="I154" s="25"/>
      <c r="J154" s="25"/>
      <c r="K154" s="25"/>
    </row>
    <row r="155" spans="1:11" s="116" customFormat="1" ht="22.5" customHeight="1" x14ac:dyDescent="0.25">
      <c r="B155" s="91"/>
      <c r="C155" s="91"/>
      <c r="D155" s="67"/>
      <c r="E155" s="67"/>
      <c r="F155" s="67"/>
      <c r="G155" s="115"/>
      <c r="H155" s="25"/>
      <c r="I155" s="25"/>
      <c r="J155" s="25"/>
      <c r="K155" s="25"/>
    </row>
    <row r="156" spans="1:11" s="116" customFormat="1" ht="22.5" customHeight="1" x14ac:dyDescent="0.25">
      <c r="B156" s="91"/>
      <c r="C156" s="91"/>
      <c r="D156" s="67"/>
      <c r="E156" s="67"/>
      <c r="F156" s="67"/>
      <c r="G156" s="115"/>
      <c r="H156" s="25"/>
      <c r="I156" s="25"/>
      <c r="J156" s="25"/>
      <c r="K156" s="25"/>
    </row>
    <row r="157" spans="1:11" s="116" customFormat="1" ht="22.5" customHeight="1" x14ac:dyDescent="0.25">
      <c r="B157" s="91"/>
      <c r="C157" s="91"/>
      <c r="D157" s="67"/>
      <c r="E157" s="67"/>
      <c r="F157" s="67"/>
      <c r="G157" s="115"/>
      <c r="H157" s="25"/>
      <c r="I157" s="25"/>
      <c r="J157" s="25"/>
      <c r="K157" s="25"/>
    </row>
    <row r="158" spans="1:11" s="116" customFormat="1" ht="22.5" customHeight="1" x14ac:dyDescent="0.25">
      <c r="B158" s="91"/>
      <c r="C158" s="91"/>
      <c r="D158" s="67"/>
      <c r="E158" s="67"/>
      <c r="F158" s="67"/>
      <c r="G158" s="115"/>
      <c r="H158" s="25"/>
      <c r="I158" s="25"/>
      <c r="J158" s="25"/>
      <c r="K158" s="25"/>
    </row>
    <row r="159" spans="1:11" s="116" customFormat="1" ht="22.5" customHeight="1" x14ac:dyDescent="0.25">
      <c r="B159" s="91"/>
      <c r="C159" s="91"/>
      <c r="D159" s="67"/>
      <c r="E159" s="67"/>
      <c r="F159" s="67"/>
      <c r="G159" s="115"/>
      <c r="H159" s="25"/>
      <c r="I159" s="25"/>
      <c r="J159" s="25"/>
      <c r="K159" s="25"/>
    </row>
    <row r="160" spans="1:11" s="116" customFormat="1" ht="22.5" customHeight="1" x14ac:dyDescent="0.25">
      <c r="B160" s="91"/>
      <c r="C160" s="91"/>
      <c r="D160" s="67"/>
      <c r="E160" s="67"/>
      <c r="F160" s="67"/>
      <c r="G160" s="115"/>
      <c r="H160" s="25"/>
      <c r="I160" s="25"/>
      <c r="J160" s="25"/>
      <c r="K160" s="25"/>
    </row>
    <row r="161" spans="2:11" s="116" customFormat="1" ht="22.5" customHeight="1" x14ac:dyDescent="0.25">
      <c r="B161" s="91"/>
      <c r="C161" s="91"/>
      <c r="D161" s="67"/>
      <c r="E161" s="67"/>
      <c r="F161" s="67"/>
      <c r="G161" s="115"/>
      <c r="H161" s="25"/>
      <c r="I161" s="25"/>
      <c r="J161" s="25"/>
      <c r="K161" s="25"/>
    </row>
    <row r="162" spans="2:11" s="116" customFormat="1" ht="22.5" customHeight="1" x14ac:dyDescent="0.25">
      <c r="B162" s="91"/>
      <c r="C162" s="91"/>
      <c r="D162" s="67"/>
      <c r="E162" s="67"/>
      <c r="F162" s="67"/>
      <c r="G162" s="115"/>
      <c r="H162" s="25"/>
      <c r="I162" s="25"/>
      <c r="J162" s="25"/>
      <c r="K162" s="25"/>
    </row>
    <row r="163" spans="2:11" s="116" customFormat="1" ht="22.5" customHeight="1" x14ac:dyDescent="0.25">
      <c r="B163" s="91"/>
      <c r="C163" s="91"/>
      <c r="D163" s="67"/>
      <c r="E163" s="67"/>
      <c r="F163" s="67"/>
      <c r="G163" s="115"/>
      <c r="H163" s="25"/>
      <c r="I163" s="25"/>
      <c r="J163" s="25"/>
      <c r="K163" s="25"/>
    </row>
    <row r="164" spans="2:11" s="116" customFormat="1" ht="22.5" customHeight="1" x14ac:dyDescent="0.25">
      <c r="B164" s="91"/>
      <c r="C164" s="91"/>
      <c r="D164" s="67"/>
      <c r="E164" s="67"/>
      <c r="F164" s="67"/>
      <c r="G164" s="115"/>
      <c r="H164" s="25"/>
      <c r="I164" s="25"/>
      <c r="J164" s="25"/>
      <c r="K164" s="25"/>
    </row>
    <row r="165" spans="2:11" s="116" customFormat="1" ht="22.5" customHeight="1" x14ac:dyDescent="0.25">
      <c r="B165" s="91"/>
      <c r="C165" s="91"/>
      <c r="D165" s="67"/>
      <c r="E165" s="67"/>
      <c r="F165" s="67"/>
      <c r="G165" s="115"/>
      <c r="H165" s="25"/>
      <c r="I165" s="25"/>
      <c r="J165" s="25"/>
      <c r="K165" s="25"/>
    </row>
    <row r="166" spans="2:11" s="116" customFormat="1" ht="22.5" customHeight="1" x14ac:dyDescent="0.25">
      <c r="B166" s="91"/>
      <c r="C166" s="91"/>
      <c r="D166" s="67"/>
      <c r="E166" s="67"/>
      <c r="F166" s="67"/>
      <c r="G166" s="115"/>
      <c r="H166" s="25"/>
      <c r="I166" s="25"/>
      <c r="J166" s="25"/>
      <c r="K166" s="25"/>
    </row>
    <row r="167" spans="2:11" s="116" customFormat="1" ht="22.5" customHeight="1" x14ac:dyDescent="0.25">
      <c r="B167" s="91"/>
      <c r="C167" s="91"/>
      <c r="D167" s="67"/>
      <c r="E167" s="67"/>
      <c r="F167" s="67"/>
      <c r="G167" s="115"/>
      <c r="H167" s="25"/>
      <c r="I167" s="25"/>
      <c r="J167" s="25"/>
      <c r="K167" s="25"/>
    </row>
    <row r="168" spans="2:11" s="116" customFormat="1" ht="22.5" customHeight="1" x14ac:dyDescent="0.25">
      <c r="B168" s="91"/>
      <c r="C168" s="91"/>
      <c r="D168" s="67"/>
      <c r="E168" s="67"/>
      <c r="F168" s="67"/>
      <c r="G168" s="115"/>
      <c r="H168" s="25"/>
      <c r="I168" s="25"/>
      <c r="J168" s="25"/>
      <c r="K168" s="25"/>
    </row>
    <row r="169" spans="2:11" s="116" customFormat="1" ht="22.5" customHeight="1" x14ac:dyDescent="0.25">
      <c r="B169" s="91"/>
      <c r="C169" s="91"/>
      <c r="D169" s="67"/>
      <c r="E169" s="67"/>
      <c r="F169" s="67"/>
      <c r="G169" s="115"/>
      <c r="H169" s="25"/>
      <c r="I169" s="25"/>
      <c r="J169" s="25"/>
      <c r="K169" s="25"/>
    </row>
    <row r="170" spans="2:11" s="116" customFormat="1" ht="22.5" customHeight="1" x14ac:dyDescent="0.25">
      <c r="B170" s="91"/>
      <c r="C170" s="91"/>
      <c r="D170" s="67"/>
      <c r="E170" s="67"/>
      <c r="F170" s="67"/>
      <c r="G170" s="115"/>
      <c r="H170" s="25"/>
      <c r="I170" s="25"/>
      <c r="J170" s="25"/>
      <c r="K170" s="25"/>
    </row>
    <row r="171" spans="2:11" s="116" customFormat="1" ht="22.5" customHeight="1" x14ac:dyDescent="0.25">
      <c r="B171" s="91"/>
      <c r="C171" s="91"/>
      <c r="D171" s="67"/>
      <c r="E171" s="67"/>
      <c r="F171" s="67"/>
      <c r="G171" s="115"/>
      <c r="H171" s="25"/>
      <c r="I171" s="25"/>
      <c r="J171" s="25"/>
      <c r="K171" s="25"/>
    </row>
    <row r="172" spans="2:11" s="116" customFormat="1" ht="22.5" customHeight="1" x14ac:dyDescent="0.25">
      <c r="B172" s="91"/>
      <c r="C172" s="91"/>
      <c r="D172" s="67"/>
      <c r="E172" s="67"/>
      <c r="F172" s="67"/>
      <c r="G172" s="115"/>
      <c r="H172" s="25"/>
      <c r="I172" s="25"/>
      <c r="J172" s="25"/>
      <c r="K172" s="25"/>
    </row>
    <row r="173" spans="2:11" s="116" customFormat="1" ht="22.5" customHeight="1" x14ac:dyDescent="0.25">
      <c r="B173" s="91"/>
      <c r="C173" s="91"/>
      <c r="D173" s="67"/>
      <c r="E173" s="67"/>
      <c r="F173" s="67"/>
      <c r="G173" s="115"/>
      <c r="H173" s="25"/>
      <c r="I173" s="25"/>
      <c r="J173" s="25"/>
      <c r="K173" s="25"/>
    </row>
    <row r="174" spans="2:11" s="116" customFormat="1" ht="22.5" customHeight="1" x14ac:dyDescent="0.25">
      <c r="B174" s="91"/>
      <c r="C174" s="91"/>
      <c r="D174" s="67"/>
      <c r="E174" s="67"/>
      <c r="F174" s="67"/>
      <c r="G174" s="115"/>
      <c r="H174" s="25"/>
      <c r="I174" s="25"/>
      <c r="J174" s="25"/>
      <c r="K174" s="25"/>
    </row>
    <row r="175" spans="2:11" s="116" customFormat="1" ht="22.5" customHeight="1" x14ac:dyDescent="0.25">
      <c r="B175" s="112"/>
      <c r="C175" s="112"/>
      <c r="D175" s="113"/>
      <c r="E175" s="113"/>
      <c r="F175" s="113"/>
      <c r="G175" s="117"/>
      <c r="H175" s="25"/>
      <c r="I175" s="25"/>
      <c r="J175" s="25"/>
      <c r="K175" s="25"/>
    </row>
    <row r="176" spans="2:11" s="116" customFormat="1" ht="22.5" customHeight="1" x14ac:dyDescent="0.25">
      <c r="B176" s="112"/>
      <c r="C176" s="112"/>
      <c r="D176" s="113"/>
      <c r="E176" s="113"/>
      <c r="F176" s="113"/>
      <c r="G176" s="117"/>
      <c r="H176" s="25"/>
      <c r="I176" s="25"/>
      <c r="J176" s="25"/>
      <c r="K176" s="25"/>
    </row>
    <row r="177" spans="2:11" s="116" customFormat="1" ht="22.5" customHeight="1" x14ac:dyDescent="0.25">
      <c r="B177" s="112"/>
      <c r="C177" s="112"/>
      <c r="D177" s="113"/>
      <c r="E177" s="113"/>
      <c r="F177" s="113"/>
      <c r="G177" s="117"/>
      <c r="H177" s="25"/>
      <c r="I177" s="25"/>
      <c r="J177" s="25"/>
      <c r="K177" s="25"/>
    </row>
    <row r="178" spans="2:11" s="116" customFormat="1" ht="22.5" customHeight="1" x14ac:dyDescent="0.25">
      <c r="B178" s="112"/>
      <c r="C178" s="112"/>
      <c r="D178" s="113"/>
      <c r="E178" s="113"/>
      <c r="F178" s="113"/>
      <c r="G178" s="117"/>
      <c r="H178" s="25"/>
      <c r="I178" s="25"/>
      <c r="J178" s="25"/>
      <c r="K178" s="25"/>
    </row>
    <row r="179" spans="2:11" s="116" customFormat="1" ht="22.5" customHeight="1" x14ac:dyDescent="0.25">
      <c r="B179" s="112"/>
      <c r="C179" s="112"/>
      <c r="D179" s="113"/>
      <c r="E179" s="113"/>
      <c r="F179" s="113"/>
      <c r="G179" s="117"/>
      <c r="H179" s="25"/>
      <c r="I179" s="25"/>
      <c r="J179" s="25"/>
      <c r="K179" s="25"/>
    </row>
    <row r="180" spans="2:11" s="116" customFormat="1" ht="22.5" customHeight="1" x14ac:dyDescent="0.25">
      <c r="B180" s="112"/>
      <c r="C180" s="112"/>
      <c r="D180" s="113"/>
      <c r="E180" s="113"/>
      <c r="F180" s="113"/>
      <c r="G180" s="117"/>
      <c r="H180" s="25"/>
      <c r="I180" s="25"/>
      <c r="J180" s="25"/>
      <c r="K180" s="25"/>
    </row>
    <row r="181" spans="2:11" s="116" customFormat="1" ht="22.5" customHeight="1" x14ac:dyDescent="0.25">
      <c r="B181" s="112"/>
      <c r="C181" s="112"/>
      <c r="D181" s="113"/>
      <c r="E181" s="113"/>
      <c r="F181" s="113"/>
      <c r="G181" s="117"/>
      <c r="H181" s="25"/>
      <c r="I181" s="25"/>
      <c r="J181" s="25"/>
      <c r="K181" s="25"/>
    </row>
    <row r="182" spans="2:11" s="116" customFormat="1" ht="22.5" customHeight="1" x14ac:dyDescent="0.25">
      <c r="B182" s="112"/>
      <c r="C182" s="112"/>
      <c r="D182" s="113"/>
      <c r="E182" s="113"/>
      <c r="F182" s="113"/>
      <c r="G182" s="117"/>
      <c r="H182" s="25"/>
      <c r="I182" s="25"/>
      <c r="J182" s="25"/>
      <c r="K182" s="25"/>
    </row>
    <row r="183" spans="2:11" s="116" customFormat="1" ht="22.5" customHeight="1" x14ac:dyDescent="0.25">
      <c r="B183" s="112"/>
      <c r="C183" s="112"/>
      <c r="D183" s="113"/>
      <c r="E183" s="113"/>
      <c r="F183" s="113"/>
      <c r="G183" s="117"/>
      <c r="H183" s="25"/>
      <c r="I183" s="25"/>
      <c r="J183" s="25"/>
      <c r="K183" s="25"/>
    </row>
    <row r="184" spans="2:11" s="116" customFormat="1" ht="22.5" customHeight="1" x14ac:dyDescent="0.25">
      <c r="B184" s="112"/>
      <c r="C184" s="112"/>
      <c r="D184" s="113"/>
      <c r="E184" s="113"/>
      <c r="F184" s="113"/>
      <c r="G184" s="117"/>
      <c r="H184" s="25"/>
      <c r="I184" s="25"/>
      <c r="J184" s="25"/>
      <c r="K184" s="25"/>
    </row>
    <row r="185" spans="2:11" s="116" customFormat="1" ht="22.5" customHeight="1" x14ac:dyDescent="0.25">
      <c r="B185" s="112"/>
      <c r="C185" s="112"/>
      <c r="D185" s="113"/>
      <c r="E185" s="113"/>
      <c r="F185" s="113"/>
      <c r="G185" s="117"/>
      <c r="H185" s="25"/>
      <c r="I185" s="25"/>
      <c r="J185" s="25"/>
      <c r="K185" s="25"/>
    </row>
    <row r="186" spans="2:11" s="116" customFormat="1" ht="22.5" customHeight="1" x14ac:dyDescent="0.25">
      <c r="B186" s="112"/>
      <c r="C186" s="112"/>
      <c r="D186" s="113"/>
      <c r="E186" s="113"/>
      <c r="F186" s="113"/>
      <c r="G186" s="117"/>
      <c r="H186" s="25"/>
      <c r="I186" s="25"/>
      <c r="J186" s="25"/>
      <c r="K186" s="25"/>
    </row>
    <row r="187" spans="2:11" s="116" customFormat="1" ht="22.5" customHeight="1" x14ac:dyDescent="0.25">
      <c r="B187" s="112"/>
      <c r="C187" s="112"/>
      <c r="D187" s="113"/>
      <c r="E187" s="113"/>
      <c r="F187" s="113"/>
      <c r="G187" s="117"/>
      <c r="H187" s="25"/>
      <c r="I187" s="25"/>
      <c r="J187" s="25"/>
      <c r="K187" s="25"/>
    </row>
    <row r="188" spans="2:11" s="116" customFormat="1" ht="22.5" customHeight="1" x14ac:dyDescent="0.25">
      <c r="B188" s="112"/>
      <c r="C188" s="112"/>
      <c r="D188" s="113"/>
      <c r="E188" s="113"/>
      <c r="F188" s="113"/>
      <c r="G188" s="117"/>
      <c r="H188" s="25"/>
      <c r="I188" s="25"/>
      <c r="J188" s="25"/>
      <c r="K188" s="25"/>
    </row>
    <row r="189" spans="2:11" s="116" customFormat="1" ht="22.5" customHeight="1" x14ac:dyDescent="0.25">
      <c r="B189" s="112"/>
      <c r="C189" s="112"/>
      <c r="D189" s="113"/>
      <c r="E189" s="113"/>
      <c r="F189" s="113"/>
      <c r="G189" s="117"/>
      <c r="H189" s="25"/>
      <c r="I189" s="25"/>
      <c r="J189" s="25"/>
      <c r="K189" s="25"/>
    </row>
    <row r="190" spans="2:11" s="116" customFormat="1" ht="22.5" customHeight="1" x14ac:dyDescent="0.25">
      <c r="B190" s="112"/>
      <c r="C190" s="112"/>
      <c r="D190" s="113"/>
      <c r="E190" s="113"/>
      <c r="F190" s="113"/>
      <c r="G190" s="117"/>
      <c r="H190" s="25"/>
      <c r="I190" s="25"/>
      <c r="J190" s="25"/>
      <c r="K190" s="25"/>
    </row>
    <row r="191" spans="2:11" s="116" customFormat="1" ht="22.5" customHeight="1" x14ac:dyDescent="0.25">
      <c r="B191" s="112"/>
      <c r="C191" s="112"/>
      <c r="D191" s="113"/>
      <c r="E191" s="113"/>
      <c r="F191" s="113"/>
      <c r="G191" s="117"/>
      <c r="H191" s="25"/>
      <c r="I191" s="25"/>
      <c r="J191" s="25"/>
      <c r="K191" s="25"/>
    </row>
    <row r="192" spans="2:11" s="116" customFormat="1" ht="22.5" customHeight="1" x14ac:dyDescent="0.25">
      <c r="B192" s="112"/>
      <c r="C192" s="112"/>
      <c r="D192" s="113"/>
      <c r="E192" s="113"/>
      <c r="F192" s="113"/>
      <c r="G192" s="117"/>
      <c r="H192" s="25"/>
      <c r="I192" s="25"/>
      <c r="J192" s="25"/>
      <c r="K192" s="25"/>
    </row>
    <row r="193" spans="2:11" s="116" customFormat="1" ht="22.5" customHeight="1" x14ac:dyDescent="0.25">
      <c r="B193" s="112"/>
      <c r="C193" s="112"/>
      <c r="D193" s="113"/>
      <c r="E193" s="113"/>
      <c r="F193" s="113"/>
      <c r="G193" s="117"/>
      <c r="H193" s="25"/>
      <c r="I193" s="25"/>
      <c r="J193" s="25"/>
      <c r="K193" s="25"/>
    </row>
    <row r="194" spans="2:11" s="116" customFormat="1" ht="22.5" customHeight="1" x14ac:dyDescent="0.25">
      <c r="B194" s="112"/>
      <c r="C194" s="112"/>
      <c r="D194" s="113"/>
      <c r="E194" s="113"/>
      <c r="F194" s="113"/>
      <c r="G194" s="117"/>
      <c r="H194" s="25"/>
      <c r="I194" s="25"/>
      <c r="J194" s="25"/>
      <c r="K194" s="25"/>
    </row>
    <row r="195" spans="2:11" s="116" customFormat="1" ht="22.5" customHeight="1" x14ac:dyDescent="0.25">
      <c r="B195" s="112"/>
      <c r="C195" s="112"/>
      <c r="D195" s="113"/>
      <c r="E195" s="113"/>
      <c r="F195" s="113"/>
      <c r="G195" s="117"/>
      <c r="H195" s="25"/>
      <c r="I195" s="25"/>
      <c r="J195" s="25"/>
      <c r="K195" s="25"/>
    </row>
    <row r="196" spans="2:11" s="116" customFormat="1" ht="22.5" customHeight="1" x14ac:dyDescent="0.25">
      <c r="B196" s="112"/>
      <c r="C196" s="112"/>
      <c r="D196" s="113"/>
      <c r="E196" s="113"/>
      <c r="F196" s="113"/>
      <c r="G196" s="117"/>
      <c r="H196" s="25"/>
      <c r="I196" s="25"/>
      <c r="J196" s="25"/>
      <c r="K196" s="25"/>
    </row>
    <row r="197" spans="2:11" s="116" customFormat="1" ht="22.5" customHeight="1" x14ac:dyDescent="0.25">
      <c r="B197" s="112"/>
      <c r="C197" s="112"/>
      <c r="D197" s="113"/>
      <c r="E197" s="113"/>
      <c r="F197" s="113"/>
      <c r="G197" s="117"/>
      <c r="H197" s="25"/>
      <c r="I197" s="25"/>
      <c r="J197" s="25"/>
      <c r="K197" s="25"/>
    </row>
    <row r="198" spans="2:11" s="116" customFormat="1" ht="22.5" customHeight="1" x14ac:dyDescent="0.25">
      <c r="B198" s="112"/>
      <c r="C198" s="112"/>
      <c r="D198" s="113"/>
      <c r="E198" s="113"/>
      <c r="F198" s="113"/>
      <c r="G198" s="117"/>
      <c r="H198" s="25"/>
      <c r="I198" s="25"/>
      <c r="J198" s="25"/>
      <c r="K198" s="25"/>
    </row>
    <row r="199" spans="2:11" s="116" customFormat="1" ht="22.5" customHeight="1" x14ac:dyDescent="0.25">
      <c r="B199" s="112"/>
      <c r="C199" s="112"/>
      <c r="D199" s="113"/>
      <c r="E199" s="113"/>
      <c r="F199" s="113"/>
      <c r="G199" s="117"/>
      <c r="H199" s="25"/>
      <c r="I199" s="25"/>
      <c r="J199" s="25"/>
      <c r="K199" s="25"/>
    </row>
    <row r="200" spans="2:11" s="116" customFormat="1" ht="22.5" customHeight="1" x14ac:dyDescent="0.25">
      <c r="B200" s="112"/>
      <c r="C200" s="112"/>
      <c r="D200" s="113"/>
      <c r="E200" s="113"/>
      <c r="F200" s="113"/>
      <c r="G200" s="117"/>
      <c r="H200" s="25"/>
      <c r="I200" s="25"/>
      <c r="J200" s="25"/>
      <c r="K200" s="25"/>
    </row>
    <row r="201" spans="2:11" s="116" customFormat="1" ht="22.5" customHeight="1" x14ac:dyDescent="0.25">
      <c r="B201" s="112"/>
      <c r="C201" s="112"/>
      <c r="D201" s="113"/>
      <c r="E201" s="113"/>
      <c r="F201" s="113"/>
      <c r="G201" s="117"/>
      <c r="H201" s="25"/>
      <c r="I201" s="25"/>
      <c r="J201" s="25"/>
      <c r="K201" s="25"/>
    </row>
    <row r="202" spans="2:11" s="116" customFormat="1" ht="22.5" customHeight="1" x14ac:dyDescent="0.25">
      <c r="B202" s="112"/>
      <c r="C202" s="112"/>
      <c r="D202" s="113"/>
      <c r="E202" s="113"/>
      <c r="F202" s="113"/>
      <c r="G202" s="117"/>
      <c r="H202" s="25"/>
      <c r="I202" s="25"/>
      <c r="J202" s="25"/>
      <c r="K202" s="25"/>
    </row>
    <row r="203" spans="2:11" s="116" customFormat="1" ht="22.5" customHeight="1" x14ac:dyDescent="0.25">
      <c r="B203" s="112"/>
      <c r="C203" s="112"/>
      <c r="D203" s="113"/>
      <c r="E203" s="113"/>
      <c r="F203" s="113"/>
      <c r="G203" s="117"/>
      <c r="H203" s="25"/>
      <c r="I203" s="25"/>
      <c r="J203" s="25"/>
      <c r="K203" s="25"/>
    </row>
    <row r="204" spans="2:11" s="116" customFormat="1" ht="22.5" customHeight="1" x14ac:dyDescent="0.25">
      <c r="B204" s="112"/>
      <c r="C204" s="113"/>
      <c r="D204" s="113"/>
      <c r="E204" s="113"/>
      <c r="F204" s="113"/>
      <c r="G204" s="117"/>
      <c r="H204" s="25"/>
      <c r="I204" s="25"/>
      <c r="J204" s="25"/>
      <c r="K204" s="25"/>
    </row>
    <row r="205" spans="2:11" s="116" customFormat="1" ht="22.5" customHeight="1" x14ac:dyDescent="0.25">
      <c r="B205" s="112"/>
      <c r="C205" s="113"/>
      <c r="D205" s="113"/>
      <c r="E205" s="113"/>
      <c r="F205" s="113"/>
      <c r="G205" s="117"/>
      <c r="H205" s="25"/>
      <c r="I205" s="25"/>
      <c r="J205" s="25"/>
      <c r="K205" s="25"/>
    </row>
    <row r="206" spans="2:11" s="116" customFormat="1" ht="22.5" customHeight="1" x14ac:dyDescent="0.25">
      <c r="B206" s="112"/>
      <c r="C206" s="113"/>
      <c r="D206" s="113"/>
      <c r="E206" s="113"/>
      <c r="F206" s="113"/>
      <c r="G206" s="117"/>
      <c r="H206" s="25"/>
      <c r="I206" s="25"/>
      <c r="J206" s="25"/>
      <c r="K206" s="25"/>
    </row>
    <row r="207" spans="2:11" s="116" customFormat="1" ht="22.5" customHeight="1" x14ac:dyDescent="0.25">
      <c r="B207" s="112"/>
      <c r="C207" s="113"/>
      <c r="D207" s="113"/>
      <c r="E207" s="113"/>
      <c r="F207" s="113"/>
      <c r="G207" s="117"/>
      <c r="H207" s="25"/>
      <c r="I207" s="25"/>
      <c r="J207" s="25"/>
      <c r="K207" s="25"/>
    </row>
    <row r="208" spans="2:11" s="116" customFormat="1" ht="22.5" customHeight="1" x14ac:dyDescent="0.25">
      <c r="B208" s="112"/>
      <c r="C208" s="113"/>
      <c r="D208" s="113"/>
      <c r="E208" s="113"/>
      <c r="F208" s="113"/>
      <c r="G208" s="117"/>
      <c r="H208" s="25"/>
      <c r="I208" s="25"/>
      <c r="J208" s="25"/>
      <c r="K208" s="25"/>
    </row>
    <row r="209" spans="2:11" s="116" customFormat="1" ht="22.5" customHeight="1" x14ac:dyDescent="0.25">
      <c r="B209" s="112"/>
      <c r="C209" s="113"/>
      <c r="D209" s="113"/>
      <c r="E209" s="113"/>
      <c r="F209" s="113"/>
      <c r="G209" s="117"/>
      <c r="H209" s="25"/>
      <c r="I209" s="25"/>
      <c r="J209" s="25"/>
      <c r="K209" s="25"/>
    </row>
    <row r="210" spans="2:11" s="116" customFormat="1" ht="22.5" customHeight="1" x14ac:dyDescent="0.25">
      <c r="B210" s="112"/>
      <c r="C210" s="113"/>
      <c r="D210" s="113"/>
      <c r="E210" s="113"/>
      <c r="F210" s="113"/>
      <c r="G210" s="117"/>
      <c r="H210" s="25"/>
      <c r="I210" s="25"/>
      <c r="J210" s="25"/>
      <c r="K210" s="25"/>
    </row>
    <row r="211" spans="2:11" s="116" customFormat="1" ht="22.5" customHeight="1" x14ac:dyDescent="0.25">
      <c r="B211" s="112"/>
      <c r="C211" s="113"/>
      <c r="D211" s="113"/>
      <c r="E211" s="113"/>
      <c r="F211" s="113"/>
      <c r="G211" s="117"/>
      <c r="H211" s="25"/>
      <c r="I211" s="25"/>
      <c r="J211" s="25"/>
      <c r="K211" s="25"/>
    </row>
    <row r="212" spans="2:11" s="116" customFormat="1" ht="22.5" customHeight="1" x14ac:dyDescent="0.25">
      <c r="B212" s="112"/>
      <c r="C212" s="113"/>
      <c r="D212" s="113"/>
      <c r="E212" s="113"/>
      <c r="F212" s="113"/>
      <c r="G212" s="117"/>
      <c r="H212" s="25"/>
      <c r="I212" s="25"/>
      <c r="J212" s="25"/>
      <c r="K212" s="25"/>
    </row>
    <row r="213" spans="2:11" s="116" customFormat="1" ht="22.5" customHeight="1" x14ac:dyDescent="0.25">
      <c r="B213" s="112"/>
      <c r="C213" s="113"/>
      <c r="D213" s="113"/>
      <c r="E213" s="113"/>
      <c r="F213" s="113"/>
      <c r="G213" s="117"/>
      <c r="H213" s="25"/>
      <c r="I213" s="25"/>
      <c r="J213" s="25"/>
      <c r="K213" s="25"/>
    </row>
    <row r="214" spans="2:11" s="116" customFormat="1" ht="22.5" customHeight="1" x14ac:dyDescent="0.25">
      <c r="B214" s="112"/>
      <c r="C214" s="113"/>
      <c r="D214" s="113"/>
      <c r="E214" s="113"/>
      <c r="F214" s="113"/>
      <c r="G214" s="117"/>
      <c r="H214" s="25"/>
      <c r="I214" s="25"/>
      <c r="J214" s="25"/>
      <c r="K214" s="25"/>
    </row>
    <row r="215" spans="2:11" s="116" customFormat="1" ht="22.5" customHeight="1" x14ac:dyDescent="0.25">
      <c r="B215" s="112"/>
      <c r="C215" s="113"/>
      <c r="D215" s="113"/>
      <c r="E215" s="113"/>
      <c r="F215" s="113"/>
      <c r="G215" s="117"/>
      <c r="H215" s="25"/>
      <c r="I215" s="25"/>
      <c r="J215" s="25"/>
      <c r="K215" s="25"/>
    </row>
    <row r="216" spans="2:11" s="116" customFormat="1" ht="22.5" customHeight="1" x14ac:dyDescent="0.25">
      <c r="B216" s="112"/>
      <c r="C216" s="113"/>
      <c r="D216" s="113"/>
      <c r="E216" s="113"/>
      <c r="F216" s="113"/>
      <c r="G216" s="117"/>
      <c r="H216" s="25"/>
      <c r="I216" s="25"/>
      <c r="J216" s="25"/>
      <c r="K216" s="25"/>
    </row>
    <row r="217" spans="2:11" s="116" customFormat="1" ht="22.5" customHeight="1" x14ac:dyDescent="0.25">
      <c r="B217" s="112"/>
      <c r="C217" s="113"/>
      <c r="D217" s="113"/>
      <c r="E217" s="113"/>
      <c r="F217" s="113"/>
      <c r="G217" s="117"/>
      <c r="H217" s="25"/>
      <c r="I217" s="25"/>
      <c r="J217" s="25"/>
      <c r="K217" s="25"/>
    </row>
    <row r="218" spans="2:11" s="116" customFormat="1" ht="22.5" customHeight="1" x14ac:dyDescent="0.25">
      <c r="B218" s="112"/>
      <c r="C218" s="113"/>
      <c r="D218" s="113"/>
      <c r="E218" s="113"/>
      <c r="F218" s="113"/>
      <c r="G218" s="117"/>
      <c r="H218" s="25"/>
      <c r="I218" s="25"/>
      <c r="J218" s="25"/>
      <c r="K218" s="25"/>
    </row>
    <row r="219" spans="2:11" s="116" customFormat="1" ht="22.5" customHeight="1" x14ac:dyDescent="0.25">
      <c r="B219" s="112"/>
      <c r="C219" s="113"/>
      <c r="D219" s="113"/>
      <c r="E219" s="113"/>
      <c r="F219" s="113"/>
      <c r="G219" s="117"/>
      <c r="H219" s="25"/>
      <c r="I219" s="25"/>
      <c r="J219" s="25"/>
      <c r="K219" s="25"/>
    </row>
    <row r="220" spans="2:11" s="116" customFormat="1" ht="22.5" customHeight="1" x14ac:dyDescent="0.25">
      <c r="B220" s="112"/>
      <c r="C220" s="113"/>
      <c r="D220" s="113"/>
      <c r="E220" s="113"/>
      <c r="F220" s="113"/>
      <c r="G220" s="117"/>
      <c r="H220" s="25"/>
      <c r="I220" s="25"/>
      <c r="J220" s="25"/>
      <c r="K220" s="25"/>
    </row>
    <row r="221" spans="2:11" s="116" customFormat="1" ht="22.5" customHeight="1" x14ac:dyDescent="0.25">
      <c r="B221" s="112"/>
      <c r="C221" s="113"/>
      <c r="D221" s="113"/>
      <c r="E221" s="113"/>
      <c r="F221" s="113"/>
      <c r="G221" s="117"/>
      <c r="H221" s="25"/>
      <c r="I221" s="25"/>
      <c r="J221" s="25"/>
      <c r="K221" s="25"/>
    </row>
    <row r="222" spans="2:11" s="116" customFormat="1" ht="22.5" customHeight="1" x14ac:dyDescent="0.25">
      <c r="B222" s="112"/>
      <c r="C222" s="113"/>
      <c r="D222" s="113"/>
      <c r="E222" s="113"/>
      <c r="F222" s="113"/>
      <c r="G222" s="117"/>
      <c r="H222" s="25"/>
      <c r="I222" s="25"/>
      <c r="J222" s="25"/>
      <c r="K222" s="25"/>
    </row>
    <row r="223" spans="2:11" s="116" customFormat="1" ht="22.5" customHeight="1" x14ac:dyDescent="0.25">
      <c r="B223" s="112"/>
      <c r="C223" s="113"/>
      <c r="D223" s="113"/>
      <c r="E223" s="113"/>
      <c r="F223" s="113"/>
      <c r="G223" s="117"/>
      <c r="H223" s="25"/>
      <c r="I223" s="25"/>
      <c r="J223" s="25"/>
      <c r="K223" s="25"/>
    </row>
    <row r="224" spans="2:11" s="116" customFormat="1" ht="22.5" customHeight="1" x14ac:dyDescent="0.25">
      <c r="B224" s="112"/>
      <c r="C224" s="113"/>
      <c r="D224" s="113"/>
      <c r="E224" s="113"/>
      <c r="F224" s="113"/>
      <c r="G224" s="117"/>
      <c r="H224" s="25"/>
      <c r="I224" s="25"/>
      <c r="J224" s="25"/>
      <c r="K224" s="25"/>
    </row>
    <row r="225" spans="2:11" s="116" customFormat="1" ht="22.5" customHeight="1" x14ac:dyDescent="0.25">
      <c r="B225" s="112"/>
      <c r="C225" s="113"/>
      <c r="D225" s="113"/>
      <c r="E225" s="113"/>
      <c r="F225" s="113"/>
      <c r="G225" s="117"/>
      <c r="H225" s="25"/>
      <c r="I225" s="25"/>
      <c r="J225" s="25"/>
      <c r="K225" s="25"/>
    </row>
    <row r="226" spans="2:11" s="116" customFormat="1" ht="22.5" customHeight="1" x14ac:dyDescent="0.25">
      <c r="B226" s="112"/>
      <c r="C226" s="113"/>
      <c r="D226" s="113"/>
      <c r="E226" s="113"/>
      <c r="F226" s="113"/>
      <c r="G226" s="117"/>
      <c r="H226" s="25"/>
      <c r="I226" s="25"/>
      <c r="J226" s="25"/>
      <c r="K226" s="25"/>
    </row>
    <row r="227" spans="2:11" s="116" customFormat="1" ht="22.5" customHeight="1" x14ac:dyDescent="0.25">
      <c r="B227" s="112"/>
      <c r="C227" s="113"/>
      <c r="D227" s="113"/>
      <c r="E227" s="113"/>
      <c r="F227" s="113"/>
      <c r="G227" s="117"/>
      <c r="H227" s="25"/>
      <c r="I227" s="25"/>
      <c r="J227" s="25"/>
      <c r="K227" s="25"/>
    </row>
    <row r="228" spans="2:11" s="116" customFormat="1" ht="22.5" customHeight="1" x14ac:dyDescent="0.25">
      <c r="B228" s="112"/>
      <c r="C228" s="113"/>
      <c r="D228" s="113"/>
      <c r="E228" s="113"/>
      <c r="F228" s="113"/>
      <c r="G228" s="117"/>
      <c r="H228" s="25"/>
      <c r="I228" s="25"/>
      <c r="J228" s="25"/>
      <c r="K228" s="25"/>
    </row>
    <row r="229" spans="2:11" s="116" customFormat="1" ht="22.5" customHeight="1" x14ac:dyDescent="0.25">
      <c r="B229" s="112"/>
      <c r="C229" s="113"/>
      <c r="D229" s="113"/>
      <c r="E229" s="113"/>
      <c r="F229" s="113"/>
      <c r="G229" s="117"/>
      <c r="H229" s="25"/>
      <c r="I229" s="25"/>
      <c r="J229" s="25"/>
      <c r="K229" s="25"/>
    </row>
    <row r="230" spans="2:11" s="116" customFormat="1" ht="22.5" customHeight="1" x14ac:dyDescent="0.25">
      <c r="B230" s="112"/>
      <c r="C230" s="113"/>
      <c r="D230" s="113"/>
      <c r="E230" s="113"/>
      <c r="F230" s="113"/>
      <c r="G230" s="117"/>
      <c r="H230" s="25"/>
      <c r="I230" s="25"/>
      <c r="J230" s="25"/>
      <c r="K230" s="25"/>
    </row>
    <row r="231" spans="2:11" s="116" customFormat="1" ht="22.5" customHeight="1" x14ac:dyDescent="0.25">
      <c r="B231" s="112"/>
      <c r="C231" s="113"/>
      <c r="D231" s="113"/>
      <c r="E231" s="113"/>
      <c r="F231" s="113"/>
      <c r="G231" s="117"/>
      <c r="H231" s="25"/>
      <c r="I231" s="25"/>
      <c r="J231" s="25"/>
      <c r="K231" s="25"/>
    </row>
    <row r="232" spans="2:11" s="116" customFormat="1" ht="22.5" customHeight="1" x14ac:dyDescent="0.25">
      <c r="B232" s="112"/>
      <c r="C232" s="113"/>
      <c r="D232" s="113"/>
      <c r="E232" s="113"/>
      <c r="F232" s="113"/>
      <c r="G232" s="117"/>
      <c r="H232" s="25"/>
      <c r="I232" s="25"/>
      <c r="J232" s="25"/>
      <c r="K232" s="25"/>
    </row>
    <row r="233" spans="2:11" s="116" customFormat="1" ht="22.5" customHeight="1" x14ac:dyDescent="0.25">
      <c r="B233" s="112"/>
      <c r="C233" s="113"/>
      <c r="D233" s="113"/>
      <c r="E233" s="113"/>
      <c r="F233" s="113"/>
      <c r="G233" s="117"/>
      <c r="H233" s="25"/>
      <c r="I233" s="25"/>
      <c r="J233" s="25"/>
      <c r="K233" s="25"/>
    </row>
    <row r="234" spans="2:11" s="116" customFormat="1" ht="22.5" customHeight="1" x14ac:dyDescent="0.25">
      <c r="B234" s="112"/>
      <c r="C234" s="113"/>
      <c r="D234" s="113"/>
      <c r="E234" s="113"/>
      <c r="F234" s="113"/>
      <c r="G234" s="117"/>
      <c r="H234" s="25"/>
      <c r="I234" s="25"/>
      <c r="J234" s="25"/>
      <c r="K234" s="25"/>
    </row>
    <row r="235" spans="2:11" s="116" customFormat="1" ht="22.5" customHeight="1" x14ac:dyDescent="0.25">
      <c r="B235" s="112"/>
      <c r="C235" s="113"/>
      <c r="D235" s="113"/>
      <c r="E235" s="113"/>
      <c r="F235" s="113"/>
      <c r="G235" s="117"/>
      <c r="H235" s="25"/>
      <c r="I235" s="25"/>
      <c r="J235" s="25"/>
      <c r="K235" s="25"/>
    </row>
    <row r="236" spans="2:11" s="116" customFormat="1" ht="22.5" customHeight="1" x14ac:dyDescent="0.25">
      <c r="B236" s="112"/>
      <c r="C236" s="113"/>
      <c r="D236" s="113"/>
      <c r="E236" s="113"/>
      <c r="F236" s="113"/>
      <c r="G236" s="117"/>
      <c r="H236" s="25"/>
      <c r="I236" s="25"/>
      <c r="J236" s="25"/>
      <c r="K236" s="25"/>
    </row>
    <row r="237" spans="2:11" s="116" customFormat="1" ht="22.5" customHeight="1" x14ac:dyDescent="0.25">
      <c r="B237" s="112"/>
      <c r="C237" s="113"/>
      <c r="D237" s="113"/>
      <c r="E237" s="113"/>
      <c r="F237" s="113"/>
      <c r="G237" s="117"/>
      <c r="H237" s="25"/>
      <c r="I237" s="25"/>
      <c r="J237" s="25"/>
      <c r="K237" s="25"/>
    </row>
    <row r="238" spans="2:11" s="116" customFormat="1" ht="22.5" customHeight="1" x14ac:dyDescent="0.25">
      <c r="B238" s="112"/>
      <c r="C238" s="113"/>
      <c r="D238" s="113"/>
      <c r="E238" s="113"/>
      <c r="F238" s="113"/>
      <c r="G238" s="117"/>
      <c r="H238" s="25"/>
      <c r="I238" s="25"/>
      <c r="J238" s="25"/>
      <c r="K238" s="25"/>
    </row>
    <row r="239" spans="2:11" s="116" customFormat="1" ht="22.5" customHeight="1" x14ac:dyDescent="0.25">
      <c r="B239" s="112"/>
      <c r="C239" s="113"/>
      <c r="D239" s="113"/>
      <c r="E239" s="113"/>
      <c r="F239" s="113"/>
      <c r="G239" s="117"/>
      <c r="H239" s="25"/>
      <c r="I239" s="25"/>
      <c r="J239" s="25"/>
      <c r="K239" s="25"/>
    </row>
    <row r="240" spans="2:11" s="116" customFormat="1" ht="22.5" customHeight="1" x14ac:dyDescent="0.25">
      <c r="B240" s="112"/>
      <c r="C240" s="113"/>
      <c r="D240" s="113"/>
      <c r="E240" s="113"/>
      <c r="F240" s="113"/>
      <c r="G240" s="117"/>
      <c r="H240" s="25"/>
      <c r="I240" s="25"/>
      <c r="J240" s="25"/>
      <c r="K240" s="25"/>
    </row>
    <row r="241" spans="2:11" s="116" customFormat="1" ht="22.5" customHeight="1" x14ac:dyDescent="0.25">
      <c r="B241" s="112"/>
      <c r="C241" s="113"/>
      <c r="D241" s="113"/>
      <c r="E241" s="113"/>
      <c r="F241" s="113"/>
      <c r="G241" s="117"/>
      <c r="H241" s="25"/>
      <c r="I241" s="25"/>
      <c r="J241" s="25"/>
      <c r="K241" s="25"/>
    </row>
    <row r="242" spans="2:11" s="116" customFormat="1" ht="22.5" customHeight="1" x14ac:dyDescent="0.25">
      <c r="B242" s="112"/>
      <c r="C242" s="113"/>
      <c r="D242" s="113"/>
      <c r="E242" s="113"/>
      <c r="F242" s="113"/>
      <c r="G242" s="117"/>
      <c r="H242" s="25"/>
      <c r="I242" s="25"/>
      <c r="J242" s="25"/>
      <c r="K242" s="25"/>
    </row>
    <row r="243" spans="2:11" s="116" customFormat="1" ht="22.5" customHeight="1" x14ac:dyDescent="0.25">
      <c r="B243" s="112"/>
      <c r="C243" s="113"/>
      <c r="D243" s="113"/>
      <c r="E243" s="113"/>
      <c r="F243" s="113"/>
      <c r="G243" s="117"/>
      <c r="H243" s="25"/>
      <c r="I243" s="25"/>
      <c r="J243" s="25"/>
      <c r="K243" s="25"/>
    </row>
    <row r="244" spans="2:11" s="116" customFormat="1" ht="22.5" customHeight="1" x14ac:dyDescent="0.25">
      <c r="B244" s="112"/>
      <c r="C244" s="113"/>
      <c r="D244" s="113"/>
      <c r="E244" s="113"/>
      <c r="F244" s="113"/>
      <c r="G244" s="117"/>
      <c r="H244" s="25"/>
      <c r="I244" s="25"/>
      <c r="J244" s="25"/>
      <c r="K244" s="25"/>
    </row>
    <row r="245" spans="2:11" s="116" customFormat="1" ht="22.5" customHeight="1" x14ac:dyDescent="0.25">
      <c r="B245" s="112"/>
      <c r="C245" s="113"/>
      <c r="D245" s="113"/>
      <c r="E245" s="113"/>
      <c r="F245" s="113"/>
      <c r="G245" s="117"/>
      <c r="H245" s="25"/>
      <c r="I245" s="25"/>
      <c r="J245" s="25"/>
      <c r="K245" s="25"/>
    </row>
    <row r="246" spans="2:11" s="116" customFormat="1" ht="22.5" customHeight="1" x14ac:dyDescent="0.25">
      <c r="B246" s="112"/>
      <c r="C246" s="113"/>
      <c r="D246" s="113"/>
      <c r="E246" s="113"/>
      <c r="F246" s="113"/>
      <c r="G246" s="117"/>
      <c r="H246" s="25"/>
      <c r="I246" s="25"/>
      <c r="J246" s="25"/>
      <c r="K246" s="25"/>
    </row>
    <row r="247" spans="2:11" s="116" customFormat="1" ht="22.5" customHeight="1" x14ac:dyDescent="0.25">
      <c r="B247" s="112"/>
      <c r="C247" s="113"/>
      <c r="D247" s="113"/>
      <c r="E247" s="113"/>
      <c r="F247" s="113"/>
      <c r="G247" s="117"/>
      <c r="H247" s="25"/>
      <c r="I247" s="25"/>
      <c r="J247" s="25"/>
      <c r="K247" s="25"/>
    </row>
    <row r="248" spans="2:11" s="116" customFormat="1" ht="22.5" customHeight="1" x14ac:dyDescent="0.25">
      <c r="B248" s="112"/>
      <c r="C248" s="113"/>
      <c r="D248" s="113"/>
      <c r="E248" s="113"/>
      <c r="F248" s="113"/>
      <c r="G248" s="117"/>
      <c r="H248" s="25"/>
      <c r="I248" s="25"/>
      <c r="J248" s="25"/>
      <c r="K248" s="25"/>
    </row>
    <row r="249" spans="2:11" s="116" customFormat="1" ht="22.5" customHeight="1" x14ac:dyDescent="0.25">
      <c r="B249" s="112"/>
      <c r="C249" s="113"/>
      <c r="D249" s="113"/>
      <c r="E249" s="113"/>
      <c r="F249" s="113"/>
      <c r="G249" s="117"/>
      <c r="H249" s="25"/>
      <c r="I249" s="25"/>
      <c r="J249" s="25"/>
      <c r="K249" s="25"/>
    </row>
    <row r="250" spans="2:11" s="116" customFormat="1" ht="22.5" customHeight="1" x14ac:dyDescent="0.25">
      <c r="B250" s="112"/>
      <c r="C250" s="113"/>
      <c r="D250" s="113"/>
      <c r="E250" s="113"/>
      <c r="F250" s="113"/>
      <c r="G250" s="117"/>
      <c r="H250" s="25"/>
      <c r="I250" s="25"/>
      <c r="J250" s="25"/>
      <c r="K250" s="25"/>
    </row>
    <row r="251" spans="2:11" s="116" customFormat="1" ht="22.5" customHeight="1" x14ac:dyDescent="0.25">
      <c r="B251" s="112"/>
      <c r="C251" s="113"/>
      <c r="D251" s="113"/>
      <c r="E251" s="113"/>
      <c r="F251" s="113"/>
      <c r="G251" s="117"/>
      <c r="H251" s="25"/>
      <c r="I251" s="25"/>
      <c r="J251" s="25"/>
      <c r="K251" s="25"/>
    </row>
    <row r="252" spans="2:11" s="116" customFormat="1" ht="22.5" customHeight="1" x14ac:dyDescent="0.25">
      <c r="B252" s="112"/>
      <c r="C252" s="113"/>
      <c r="D252" s="113"/>
      <c r="E252" s="113"/>
      <c r="F252" s="113"/>
      <c r="G252" s="117"/>
      <c r="H252" s="25"/>
      <c r="I252" s="25"/>
      <c r="J252" s="25"/>
      <c r="K252" s="25"/>
    </row>
    <row r="253" spans="2:11" s="116" customFormat="1" ht="22.5" customHeight="1" x14ac:dyDescent="0.25">
      <c r="B253" s="112"/>
      <c r="C253" s="113"/>
      <c r="D253" s="113"/>
      <c r="E253" s="113"/>
      <c r="F253" s="113"/>
      <c r="G253" s="117"/>
      <c r="H253" s="25"/>
      <c r="I253" s="25"/>
      <c r="J253" s="25"/>
      <c r="K253" s="25"/>
    </row>
    <row r="254" spans="2:11" s="116" customFormat="1" ht="22.5" customHeight="1" x14ac:dyDescent="0.25">
      <c r="B254" s="112"/>
      <c r="C254" s="113"/>
      <c r="D254" s="113"/>
      <c r="E254" s="113"/>
      <c r="F254" s="113"/>
      <c r="G254" s="117"/>
      <c r="H254" s="25"/>
      <c r="I254" s="25"/>
      <c r="J254" s="25"/>
      <c r="K254" s="25"/>
    </row>
    <row r="255" spans="2:11" s="116" customFormat="1" ht="22.5" customHeight="1" x14ac:dyDescent="0.25">
      <c r="B255" s="112"/>
      <c r="C255" s="113"/>
      <c r="D255" s="113"/>
      <c r="E255" s="113"/>
      <c r="F255" s="113"/>
      <c r="G255" s="117"/>
      <c r="H255" s="25"/>
      <c r="I255" s="25"/>
      <c r="J255" s="25"/>
      <c r="K255" s="25"/>
    </row>
    <row r="256" spans="2:11" s="116" customFormat="1" ht="22.5" customHeight="1" x14ac:dyDescent="0.25">
      <c r="B256" s="112"/>
      <c r="C256" s="113"/>
      <c r="D256" s="113"/>
      <c r="E256" s="113"/>
      <c r="F256" s="113"/>
      <c r="G256" s="117"/>
      <c r="H256" s="25"/>
      <c r="I256" s="25"/>
      <c r="J256" s="25"/>
      <c r="K256" s="25"/>
    </row>
    <row r="257" spans="2:11" s="116" customFormat="1" ht="22.5" customHeight="1" x14ac:dyDescent="0.25">
      <c r="B257" s="112"/>
      <c r="C257" s="113"/>
      <c r="D257" s="113"/>
      <c r="E257" s="113"/>
      <c r="F257" s="113"/>
      <c r="G257" s="117"/>
      <c r="H257" s="25"/>
      <c r="I257" s="25"/>
      <c r="J257" s="25"/>
      <c r="K257" s="25"/>
    </row>
    <row r="258" spans="2:11" s="116" customFormat="1" ht="22.5" customHeight="1" x14ac:dyDescent="0.25">
      <c r="B258" s="112"/>
      <c r="C258" s="113"/>
      <c r="D258" s="113"/>
      <c r="E258" s="113"/>
      <c r="F258" s="113"/>
      <c r="G258" s="117"/>
      <c r="H258" s="25"/>
      <c r="I258" s="25"/>
      <c r="J258" s="25"/>
      <c r="K258" s="25"/>
    </row>
    <row r="259" spans="2:11" s="116" customFormat="1" ht="22.5" customHeight="1" x14ac:dyDescent="0.25">
      <c r="B259" s="112"/>
      <c r="C259" s="113"/>
      <c r="D259" s="113"/>
      <c r="E259" s="113"/>
      <c r="F259" s="113"/>
      <c r="G259" s="117"/>
      <c r="H259" s="25"/>
      <c r="I259" s="25"/>
      <c r="J259" s="25"/>
      <c r="K259" s="25"/>
    </row>
    <row r="260" spans="2:11" s="116" customFormat="1" ht="22.5" customHeight="1" x14ac:dyDescent="0.25">
      <c r="B260" s="112"/>
      <c r="C260" s="113"/>
      <c r="D260" s="113"/>
      <c r="E260" s="113"/>
      <c r="F260" s="113"/>
      <c r="G260" s="117"/>
      <c r="H260" s="25"/>
      <c r="I260" s="25"/>
      <c r="J260" s="25"/>
      <c r="K260" s="25"/>
    </row>
    <row r="261" spans="2:11" s="116" customFormat="1" ht="22.5" customHeight="1" x14ac:dyDescent="0.25">
      <c r="B261" s="112"/>
      <c r="C261" s="113"/>
      <c r="D261" s="113"/>
      <c r="E261" s="113"/>
      <c r="F261" s="113"/>
      <c r="G261" s="117"/>
      <c r="H261" s="25"/>
      <c r="I261" s="25"/>
      <c r="J261" s="25"/>
      <c r="K261" s="25"/>
    </row>
    <row r="262" spans="2:11" s="116" customFormat="1" ht="22.5" customHeight="1" x14ac:dyDescent="0.25">
      <c r="B262" s="112"/>
      <c r="C262" s="113"/>
      <c r="D262" s="113"/>
      <c r="E262" s="113"/>
      <c r="F262" s="113"/>
      <c r="G262" s="117"/>
      <c r="H262" s="25"/>
      <c r="I262" s="25"/>
      <c r="J262" s="25"/>
      <c r="K262" s="25"/>
    </row>
    <row r="263" spans="2:11" s="116" customFormat="1" ht="22.5" customHeight="1" x14ac:dyDescent="0.25">
      <c r="B263" s="112"/>
      <c r="C263" s="113"/>
      <c r="D263" s="113"/>
      <c r="E263" s="113"/>
      <c r="F263" s="113"/>
      <c r="G263" s="117"/>
      <c r="H263" s="25"/>
      <c r="I263" s="25"/>
      <c r="J263" s="25"/>
      <c r="K263" s="25"/>
    </row>
    <row r="264" spans="2:11" s="116" customFormat="1" ht="22.5" customHeight="1" x14ac:dyDescent="0.25">
      <c r="B264" s="112"/>
      <c r="C264" s="113"/>
      <c r="D264" s="113"/>
      <c r="E264" s="113"/>
      <c r="F264" s="113"/>
      <c r="G264" s="117"/>
      <c r="H264" s="25"/>
      <c r="I264" s="25"/>
      <c r="J264" s="25"/>
      <c r="K264" s="25"/>
    </row>
    <row r="265" spans="2:11" s="116" customFormat="1" ht="22.5" customHeight="1" x14ac:dyDescent="0.25">
      <c r="B265" s="112"/>
      <c r="C265" s="113"/>
      <c r="D265" s="113"/>
      <c r="E265" s="113"/>
      <c r="F265" s="113"/>
      <c r="G265" s="117"/>
      <c r="H265" s="25"/>
      <c r="I265" s="25"/>
      <c r="J265" s="25"/>
      <c r="K265" s="25"/>
    </row>
    <row r="266" spans="2:11" s="116" customFormat="1" ht="22.5" customHeight="1" x14ac:dyDescent="0.25">
      <c r="B266" s="112"/>
      <c r="C266" s="113"/>
      <c r="D266" s="113"/>
      <c r="E266" s="113"/>
      <c r="F266" s="113"/>
      <c r="G266" s="117"/>
      <c r="H266" s="25"/>
      <c r="I266" s="25"/>
      <c r="J266" s="25"/>
      <c r="K266" s="25"/>
    </row>
    <row r="267" spans="2:11" s="116" customFormat="1" ht="22.5" customHeight="1" x14ac:dyDescent="0.25">
      <c r="B267" s="112"/>
      <c r="C267" s="113"/>
      <c r="D267" s="113"/>
      <c r="E267" s="113"/>
      <c r="F267" s="113"/>
      <c r="G267" s="117"/>
      <c r="H267" s="25"/>
      <c r="I267" s="25"/>
      <c r="J267" s="25"/>
      <c r="K267" s="25"/>
    </row>
    <row r="268" spans="2:11" s="116" customFormat="1" ht="22.5" customHeight="1" x14ac:dyDescent="0.25">
      <c r="B268" s="112"/>
      <c r="C268" s="113"/>
      <c r="D268" s="113"/>
      <c r="E268" s="113"/>
      <c r="F268" s="113"/>
      <c r="G268" s="117"/>
      <c r="H268" s="25"/>
      <c r="I268" s="25"/>
      <c r="J268" s="25"/>
      <c r="K268" s="25"/>
    </row>
    <row r="269" spans="2:11" s="116" customFormat="1" ht="22.5" customHeight="1" x14ac:dyDescent="0.25">
      <c r="B269" s="112"/>
      <c r="C269" s="113"/>
      <c r="D269" s="113"/>
      <c r="E269" s="113"/>
      <c r="F269" s="113"/>
      <c r="G269" s="117"/>
      <c r="H269" s="25"/>
      <c r="I269" s="25"/>
      <c r="J269" s="25"/>
      <c r="K269" s="25"/>
    </row>
    <row r="270" spans="2:11" s="116" customFormat="1" ht="22.5" customHeight="1" x14ac:dyDescent="0.25">
      <c r="B270" s="112"/>
      <c r="C270" s="113"/>
      <c r="D270" s="113"/>
      <c r="E270" s="113"/>
      <c r="F270" s="113"/>
      <c r="G270" s="117"/>
      <c r="H270" s="25"/>
      <c r="I270" s="25"/>
      <c r="J270" s="25"/>
      <c r="K270" s="25"/>
    </row>
    <row r="271" spans="2:11" s="116" customFormat="1" ht="22.5" customHeight="1" x14ac:dyDescent="0.25">
      <c r="B271" s="112"/>
      <c r="C271" s="113"/>
      <c r="D271" s="113"/>
      <c r="E271" s="113"/>
      <c r="F271" s="113"/>
      <c r="G271" s="117"/>
      <c r="H271" s="25"/>
      <c r="I271" s="25"/>
      <c r="J271" s="25"/>
      <c r="K271" s="25"/>
    </row>
    <row r="272" spans="2:11" s="116" customFormat="1" ht="22.5" customHeight="1" x14ac:dyDescent="0.25">
      <c r="B272" s="112"/>
      <c r="C272" s="113"/>
      <c r="D272" s="113"/>
      <c r="E272" s="113"/>
      <c r="F272" s="113"/>
      <c r="G272" s="117"/>
      <c r="H272" s="25"/>
      <c r="I272" s="25"/>
      <c r="J272" s="25"/>
      <c r="K272" s="25"/>
    </row>
    <row r="273" spans="2:11" s="116" customFormat="1" ht="22.5" customHeight="1" x14ac:dyDescent="0.25">
      <c r="B273" s="112"/>
      <c r="C273" s="113"/>
      <c r="D273" s="113"/>
      <c r="E273" s="113"/>
      <c r="F273" s="113"/>
      <c r="G273" s="117"/>
      <c r="H273" s="25"/>
      <c r="I273" s="25"/>
      <c r="J273" s="25"/>
      <c r="K273" s="25"/>
    </row>
    <row r="274" spans="2:11" s="116" customFormat="1" ht="22.5" customHeight="1" x14ac:dyDescent="0.25">
      <c r="B274" s="112"/>
      <c r="C274" s="113"/>
      <c r="D274" s="113"/>
      <c r="E274" s="113"/>
      <c r="F274" s="113"/>
      <c r="G274" s="117"/>
      <c r="H274" s="25"/>
      <c r="I274" s="25"/>
      <c r="J274" s="25"/>
      <c r="K274" s="25"/>
    </row>
    <row r="275" spans="2:11" s="116" customFormat="1" ht="22.5" customHeight="1" x14ac:dyDescent="0.25">
      <c r="B275" s="112"/>
      <c r="C275" s="113"/>
      <c r="D275" s="113"/>
      <c r="E275" s="113"/>
      <c r="F275" s="113"/>
      <c r="G275" s="117"/>
      <c r="H275" s="25"/>
      <c r="I275" s="25"/>
      <c r="J275" s="25"/>
      <c r="K275" s="25"/>
    </row>
    <row r="276" spans="2:11" s="116" customFormat="1" ht="22.5" customHeight="1" x14ac:dyDescent="0.25">
      <c r="B276" s="112"/>
      <c r="C276" s="113"/>
      <c r="D276" s="113"/>
      <c r="E276" s="113"/>
      <c r="F276" s="113"/>
      <c r="G276" s="117"/>
      <c r="H276" s="25"/>
      <c r="I276" s="25"/>
      <c r="J276" s="25"/>
      <c r="K276" s="25"/>
    </row>
    <row r="277" spans="2:11" s="116" customFormat="1" ht="22.5" customHeight="1" x14ac:dyDescent="0.25">
      <c r="B277" s="112"/>
      <c r="C277" s="113"/>
      <c r="D277" s="113"/>
      <c r="E277" s="113"/>
      <c r="F277" s="113"/>
      <c r="G277" s="117"/>
      <c r="H277" s="25"/>
      <c r="I277" s="25"/>
      <c r="J277" s="25"/>
      <c r="K277" s="25"/>
    </row>
    <row r="278" spans="2:11" s="116" customFormat="1" ht="22.5" customHeight="1" x14ac:dyDescent="0.25">
      <c r="B278" s="112"/>
      <c r="C278" s="113"/>
      <c r="D278" s="113"/>
      <c r="E278" s="113"/>
      <c r="F278" s="113"/>
      <c r="G278" s="117"/>
      <c r="H278" s="25"/>
      <c r="I278" s="25"/>
      <c r="J278" s="25"/>
      <c r="K278" s="25"/>
    </row>
    <row r="279" spans="2:11" s="116" customFormat="1" ht="22.5" customHeight="1" x14ac:dyDescent="0.25">
      <c r="B279" s="112"/>
      <c r="C279" s="113"/>
      <c r="D279" s="113"/>
      <c r="E279" s="113"/>
      <c r="F279" s="113"/>
      <c r="G279" s="117"/>
      <c r="H279" s="25"/>
      <c r="I279" s="25"/>
      <c r="J279" s="25"/>
      <c r="K279" s="25"/>
    </row>
    <row r="280" spans="2:11" s="116" customFormat="1" ht="22.5" customHeight="1" x14ac:dyDescent="0.25">
      <c r="B280" s="112"/>
      <c r="C280" s="113"/>
      <c r="D280" s="113"/>
      <c r="E280" s="113"/>
      <c r="F280" s="113"/>
      <c r="G280" s="117"/>
      <c r="H280" s="25"/>
      <c r="I280" s="25"/>
      <c r="J280" s="25"/>
      <c r="K280" s="25"/>
    </row>
    <row r="281" spans="2:11" s="116" customFormat="1" ht="22.5" customHeight="1" x14ac:dyDescent="0.25">
      <c r="B281" s="112"/>
      <c r="C281" s="113"/>
      <c r="D281" s="113"/>
      <c r="E281" s="113"/>
      <c r="F281" s="113"/>
      <c r="G281" s="117"/>
      <c r="H281" s="25"/>
      <c r="I281" s="25"/>
      <c r="J281" s="25"/>
      <c r="K281" s="25"/>
    </row>
    <row r="282" spans="2:11" s="116" customFormat="1" ht="22.5" customHeight="1" x14ac:dyDescent="0.25">
      <c r="B282" s="112"/>
      <c r="C282" s="113"/>
      <c r="D282" s="113"/>
      <c r="E282" s="113"/>
      <c r="F282" s="113"/>
      <c r="G282" s="117"/>
      <c r="H282" s="25"/>
      <c r="I282" s="25"/>
      <c r="J282" s="25"/>
      <c r="K282" s="25"/>
    </row>
    <row r="283" spans="2:11" s="116" customFormat="1" ht="22.5" customHeight="1" x14ac:dyDescent="0.25">
      <c r="B283" s="112"/>
      <c r="C283" s="113"/>
      <c r="D283" s="113"/>
      <c r="E283" s="113"/>
      <c r="F283" s="113"/>
      <c r="G283" s="117"/>
      <c r="H283" s="25"/>
      <c r="I283" s="25"/>
      <c r="J283" s="25"/>
      <c r="K283" s="25"/>
    </row>
    <row r="284" spans="2:11" s="116" customFormat="1" ht="22.5" customHeight="1" x14ac:dyDescent="0.25">
      <c r="B284" s="112"/>
      <c r="C284" s="113"/>
      <c r="D284" s="113"/>
      <c r="E284" s="113"/>
      <c r="F284" s="113"/>
      <c r="G284" s="117"/>
      <c r="H284" s="25"/>
      <c r="I284" s="25"/>
      <c r="J284" s="25"/>
      <c r="K284" s="25"/>
    </row>
    <row r="285" spans="2:11" s="116" customFormat="1" ht="22.5" customHeight="1" x14ac:dyDescent="0.25">
      <c r="B285" s="112"/>
      <c r="C285" s="113"/>
      <c r="D285" s="113"/>
      <c r="E285" s="113"/>
      <c r="F285" s="113"/>
      <c r="G285" s="117"/>
      <c r="H285" s="25"/>
      <c r="I285" s="25"/>
      <c r="J285" s="25"/>
      <c r="K285" s="25"/>
    </row>
    <row r="286" spans="2:11" s="116" customFormat="1" ht="22.5" customHeight="1" x14ac:dyDescent="0.25">
      <c r="B286" s="112"/>
      <c r="C286" s="113"/>
      <c r="D286" s="113"/>
      <c r="E286" s="113"/>
      <c r="F286" s="113"/>
      <c r="G286" s="117"/>
      <c r="H286" s="25"/>
      <c r="I286" s="25"/>
      <c r="J286" s="25"/>
      <c r="K286" s="25"/>
    </row>
    <row r="287" spans="2:11" s="116" customFormat="1" ht="22.5" customHeight="1" x14ac:dyDescent="0.25">
      <c r="B287" s="112"/>
      <c r="C287" s="113"/>
      <c r="D287" s="113"/>
      <c r="E287" s="113"/>
      <c r="F287" s="113"/>
      <c r="G287" s="117"/>
      <c r="H287" s="25"/>
      <c r="I287" s="25"/>
      <c r="J287" s="25"/>
      <c r="K287" s="25"/>
    </row>
    <row r="288" spans="2:11" s="116" customFormat="1" ht="22.5" customHeight="1" x14ac:dyDescent="0.25">
      <c r="B288" s="112"/>
      <c r="C288" s="113"/>
      <c r="D288" s="113"/>
      <c r="E288" s="113"/>
      <c r="F288" s="113"/>
      <c r="G288" s="117"/>
      <c r="H288" s="25"/>
      <c r="I288" s="25"/>
      <c r="J288" s="25"/>
      <c r="K288" s="25"/>
    </row>
    <row r="289" spans="1:11" s="116" customFormat="1" ht="22.5" customHeight="1" x14ac:dyDescent="0.25">
      <c r="B289" s="112"/>
      <c r="C289" s="113"/>
      <c r="D289" s="113"/>
      <c r="E289" s="113"/>
      <c r="F289" s="113"/>
      <c r="G289" s="117"/>
      <c r="H289" s="25"/>
      <c r="I289" s="25"/>
      <c r="J289" s="25"/>
      <c r="K289" s="25"/>
    </row>
    <row r="290" spans="1:11" s="116" customFormat="1" ht="22.5" customHeight="1" x14ac:dyDescent="0.25">
      <c r="B290" s="112"/>
      <c r="C290" s="113"/>
      <c r="D290" s="113"/>
      <c r="E290" s="113"/>
      <c r="F290" s="113"/>
      <c r="G290" s="117"/>
      <c r="H290" s="25"/>
      <c r="I290" s="25"/>
      <c r="J290" s="25"/>
      <c r="K290" s="25"/>
    </row>
    <row r="291" spans="1:11" s="116" customFormat="1" ht="22.5" customHeight="1" x14ac:dyDescent="0.25">
      <c r="B291" s="112"/>
      <c r="C291" s="113"/>
      <c r="D291" s="113"/>
      <c r="E291" s="113"/>
      <c r="F291" s="113"/>
      <c r="G291" s="117"/>
      <c r="H291" s="25"/>
      <c r="I291" s="25"/>
      <c r="J291" s="25"/>
      <c r="K291" s="25"/>
    </row>
    <row r="292" spans="1:11" s="116" customFormat="1" ht="22.5" customHeight="1" x14ac:dyDescent="0.25">
      <c r="B292" s="112"/>
      <c r="C292" s="113"/>
      <c r="D292" s="113"/>
      <c r="E292" s="113"/>
      <c r="F292" s="113"/>
      <c r="G292" s="117"/>
      <c r="H292" s="25"/>
      <c r="I292" s="25"/>
      <c r="J292" s="25"/>
      <c r="K292" s="25"/>
    </row>
    <row r="293" spans="1:11" s="116" customFormat="1" ht="22.5" customHeight="1" x14ac:dyDescent="0.25">
      <c r="B293" s="112"/>
      <c r="C293" s="113"/>
      <c r="D293" s="113"/>
      <c r="E293" s="113"/>
      <c r="F293" s="113"/>
      <c r="G293" s="117"/>
      <c r="H293" s="25"/>
      <c r="I293" s="25"/>
      <c r="J293" s="25"/>
      <c r="K293" s="25"/>
    </row>
    <row r="294" spans="1:11" s="116" customFormat="1" ht="22.5" customHeight="1" x14ac:dyDescent="0.25">
      <c r="B294" s="112"/>
      <c r="C294" s="113"/>
      <c r="D294" s="113"/>
      <c r="E294" s="113"/>
      <c r="F294" s="113"/>
      <c r="G294" s="117"/>
      <c r="H294" s="25"/>
      <c r="I294" s="25"/>
      <c r="J294" s="25"/>
      <c r="K294" s="25"/>
    </row>
    <row r="295" spans="1:11" s="116" customFormat="1" ht="22.5" customHeight="1" x14ac:dyDescent="0.25">
      <c r="B295" s="112"/>
      <c r="C295" s="113"/>
      <c r="D295" s="113"/>
      <c r="E295" s="113"/>
      <c r="F295" s="113"/>
      <c r="G295" s="117"/>
      <c r="H295" s="25"/>
      <c r="I295" s="25"/>
      <c r="J295" s="25"/>
      <c r="K295" s="25"/>
    </row>
    <row r="296" spans="1:11" ht="22.5" customHeight="1" x14ac:dyDescent="0.25">
      <c r="A296" s="116"/>
      <c r="B296" s="112"/>
    </row>
    <row r="297" spans="1:11" ht="22.5" customHeight="1" x14ac:dyDescent="0.25">
      <c r="A297" s="116"/>
    </row>
    <row r="298" spans="1:11" ht="22.5" customHeight="1" x14ac:dyDescent="0.25">
      <c r="A298" s="116"/>
    </row>
    <row r="299" spans="1:11" ht="22.5" customHeight="1" x14ac:dyDescent="0.25">
      <c r="A299" s="116"/>
    </row>
  </sheetData>
  <sheetProtection formatCells="0" formatColumns="0" formatRows="0"/>
  <mergeCells count="52">
    <mergeCell ref="C99:G99"/>
    <mergeCell ref="C104:G104"/>
    <mergeCell ref="C113:G113"/>
    <mergeCell ref="B115:G115"/>
    <mergeCell ref="C125:G125"/>
    <mergeCell ref="H95:H96"/>
    <mergeCell ref="J95:J96"/>
    <mergeCell ref="K95:K96"/>
    <mergeCell ref="C97:C98"/>
    <mergeCell ref="D97:G98"/>
    <mergeCell ref="H97:H98"/>
    <mergeCell ref="I97:I98"/>
    <mergeCell ref="J97:J98"/>
    <mergeCell ref="K97:K98"/>
    <mergeCell ref="I95:I96"/>
    <mergeCell ref="F80:G80"/>
    <mergeCell ref="C90:G90"/>
    <mergeCell ref="B92:G92"/>
    <mergeCell ref="C95:C96"/>
    <mergeCell ref="D95:G96"/>
    <mergeCell ref="K70:K72"/>
    <mergeCell ref="E73:E75"/>
    <mergeCell ref="F73:G75"/>
    <mergeCell ref="H73:H75"/>
    <mergeCell ref="I73:I75"/>
    <mergeCell ref="J73:J75"/>
    <mergeCell ref="K73:K75"/>
    <mergeCell ref="J70:J72"/>
    <mergeCell ref="C36:G36"/>
    <mergeCell ref="E70:E72"/>
    <mergeCell ref="F70:G72"/>
    <mergeCell ref="H70:H72"/>
    <mergeCell ref="I70:I72"/>
    <mergeCell ref="J1:K2"/>
    <mergeCell ref="B4:G5"/>
    <mergeCell ref="H4:H5"/>
    <mergeCell ref="I4:I5"/>
    <mergeCell ref="J4:K4"/>
    <mergeCell ref="I1:I2"/>
    <mergeCell ref="B1:H2"/>
    <mergeCell ref="K25:K26"/>
    <mergeCell ref="H28:H30"/>
    <mergeCell ref="I28:I30"/>
    <mergeCell ref="E25:E26"/>
    <mergeCell ref="F25:G26"/>
    <mergeCell ref="F28:G30"/>
    <mergeCell ref="E28:E30"/>
    <mergeCell ref="J28:J30"/>
    <mergeCell ref="K28:K30"/>
    <mergeCell ref="H25:H26"/>
    <mergeCell ref="I25:I26"/>
    <mergeCell ref="J25:J26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CDA</vt:lpstr>
      <vt:lpstr>CE-118</vt:lpstr>
      <vt:lpstr>CE_Ministeriale comparato</vt:lpstr>
      <vt:lpstr>'CE_Ministeriale comparato'!Area_stampa</vt:lpstr>
      <vt:lpstr>NewTable0</vt:lpstr>
      <vt:lpstr>'CE_Ministeriale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Silvia Zanini</cp:lastModifiedBy>
  <cp:lastPrinted>2014-12-29T10:54:11Z</cp:lastPrinted>
  <dcterms:created xsi:type="dcterms:W3CDTF">2013-04-11T13:45:01Z</dcterms:created>
  <dcterms:modified xsi:type="dcterms:W3CDTF">2020-06-18T15:43:13Z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