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035" windowHeight="9030"/>
  </bookViews>
  <sheets>
    <sheet name="ITP  2025" sheetId="1" r:id="rId1"/>
    <sheet name="PCC" sheetId="2" r:id="rId2"/>
    <sheet name="19_01_26" sheetId="3" r:id="rId3"/>
  </sheets>
  <calcPr calcId="145621"/>
</workbook>
</file>

<file path=xl/calcChain.xml><?xml version="1.0" encoding="utf-8"?>
<calcChain xmlns="http://schemas.openxmlformats.org/spreadsheetml/2006/main">
  <c r="N25" i="1" l="1"/>
  <c r="F23" i="1" l="1"/>
  <c r="F21" i="1"/>
  <c r="L25" i="1" l="1"/>
  <c r="J25" i="1"/>
  <c r="H25" i="1"/>
  <c r="F17" i="1"/>
  <c r="F19" i="1"/>
  <c r="F25" i="1" l="1"/>
</calcChain>
</file>

<file path=xl/sharedStrings.xml><?xml version="1.0" encoding="utf-8"?>
<sst xmlns="http://schemas.openxmlformats.org/spreadsheetml/2006/main" count="45" uniqueCount="34">
  <si>
    <t>Azienda</t>
  </si>
  <si>
    <t>505</t>
  </si>
  <si>
    <t>Area</t>
  </si>
  <si>
    <t>Sanitario</t>
  </si>
  <si>
    <t>Anno</t>
  </si>
  <si>
    <t>2025</t>
  </si>
  <si>
    <t>ITP ponderato:</t>
  </si>
  <si>
    <t>ITP sempilce:</t>
  </si>
  <si>
    <t>L’indicatore è stato calcolato determinando la somma, per ciascuna fattura emessa a titolo corrispettivo di una transazione commerciale, degli importi dovuti (al netto dell'IVA) moltiplicati per i giorni effettivi intercorrenti tra la data di scadenza della fattura rilevabile dalla procedura contabile e la data di trasmissione del mandato alla tesoreria, rapportata alla somma degli importi pagati (al netto dell'IVA) nel trimestre di riferimento (così come previsto dall'art. 9, DPCM 22/09/2014 e dei successivi chiarimenti contenuti nelle circolari RGS n. 3 e 22 del 2015 del Ministero dell'Economia e delle Finanze).</t>
  </si>
  <si>
    <t xml:space="preserve">L'indicatore è stato calcolato determinando la media, per ciascuna fattura emessa a titolo corrispettivo di una transazione commerciale, dei giorni effettivi intercorrenti tra la data di scadenza della fattura rilevabile dalla procedura contabile e la data di trasmissione del mandato alla tesoreria nel trimestre di riferimento </t>
  </si>
  <si>
    <t>Ʃ [(data scadenza - data pagamento) x importo dovuto]</t>
  </si>
  <si>
    <t>/</t>
  </si>
  <si>
    <t>Ʃ importi pagati nel periodo di riferimento</t>
  </si>
  <si>
    <t>ITP semplice: media (data scadenza - data pagamento)</t>
  </si>
  <si>
    <t>ITP calcolato da PCC</t>
  </si>
  <si>
    <t>Periodo indicatore</t>
  </si>
  <si>
    <t>valori indicatore</t>
  </si>
  <si>
    <t>somma[(data scadenza - data pagamento) x importo dovuto]</t>
  </si>
  <si>
    <t>somma importi pagati nel periodo di riferimento</t>
  </si>
  <si>
    <t>indicatore primo trimestre</t>
  </si>
  <si>
    <t>=</t>
  </si>
  <si>
    <t>indicatore secondo trimestre</t>
  </si>
  <si>
    <t>indicatore terzo trimestre</t>
  </si>
  <si>
    <t>indicatore quarto trimestre</t>
  </si>
  <si>
    <t>Sono stati esclusi i mandati emessi a favore del  personale convenzionato, a favore delle farmacie territoriali per il solo servizio di assistenza farmaceutica e a favore dei soggetti percipienti assegni, rimborsi e contributi.</t>
  </si>
  <si>
    <t>FONTE PCC MEF</t>
  </si>
  <si>
    <t>I TRIMESTRE 2025</t>
  </si>
  <si>
    <t>II TRIMESTRE 2025</t>
  </si>
  <si>
    <t>III TRIMESTRE 2025</t>
  </si>
  <si>
    <t>INDICATORE TEMPESTIVITA' DEI PAGAMENTI ANNO 2025</t>
  </si>
  <si>
    <t>Aggiornamento al 19/01/2026</t>
  </si>
  <si>
    <t>dati al 19/01/2026</t>
  </si>
  <si>
    <t>IV TRIMESTRE 2025</t>
  </si>
  <si>
    <t>Indicatore di tempestività dei pagamenti - anno 2025 -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</si>
</sst>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rgb="FF333399"/>
      <name val="Quattrocento Sans"/>
    </font>
    <font>
      <b/>
      <sz val="11"/>
      <color theme="1"/>
      <name val="Calibri"/>
      <family val="2"/>
    </font>
    <font>
      <sz val="11"/>
      <color rgb="FF17365D"/>
      <name val="Calibri"/>
      <family val="2"/>
    </font>
    <font>
      <sz val="11"/>
      <color theme="2"/>
      <name val="Calibri"/>
      <family val="2"/>
    </font>
    <font>
      <b/>
      <sz val="11"/>
      <color rgb="FF000000"/>
      <name val="Calibri"/>
      <family val="2"/>
    </font>
    <font>
      <b/>
      <sz val="11"/>
      <color rgb="FF1F497D"/>
      <name val="Calibri"/>
      <family val="2"/>
    </font>
    <font>
      <sz val="11"/>
      <color theme="3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Protection="1">
      <protection locked="0"/>
    </xf>
    <xf numFmtId="4" fontId="2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 applyProtection="1">
      <alignment horizontal="left"/>
      <protection locked="0"/>
    </xf>
    <xf numFmtId="1" fontId="3" fillId="0" borderId="0" xfId="0" applyNumberFormat="1" applyFont="1" applyAlignment="1">
      <alignment horizontal="left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7" fillId="0" borderId="0" xfId="0" applyFont="1" applyProtection="1"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2" fontId="9" fillId="2" borderId="1" xfId="0" applyNumberFormat="1" applyFont="1" applyFill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4" fontId="1" fillId="0" borderId="1" xfId="0" applyNumberFormat="1" applyFont="1" applyBorder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2" fontId="1" fillId="0" borderId="1" xfId="0" applyNumberFormat="1" applyFont="1" applyBorder="1" applyProtection="1">
      <protection locked="0"/>
    </xf>
    <xf numFmtId="2" fontId="1" fillId="0" borderId="0" xfId="0" applyNumberFormat="1" applyFont="1" applyProtection="1">
      <protection locked="0"/>
    </xf>
    <xf numFmtId="4" fontId="1" fillId="2" borderId="1" xfId="0" applyNumberFormat="1" applyFont="1" applyFill="1" applyBorder="1"/>
    <xf numFmtId="2" fontId="1" fillId="2" borderId="1" xfId="0" applyNumberFormat="1" applyFont="1" applyFill="1" applyBorder="1"/>
    <xf numFmtId="0" fontId="9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11" fillId="0" borderId="0" xfId="0" applyFont="1"/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0" fillId="0" borderId="5" xfId="0" applyBorder="1" applyProtection="1"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0" fillId="0" borderId="0" xfId="0" applyBorder="1" applyAlignment="1" applyProtection="1">
      <alignment horizontal="left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2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586740</xdr:colOff>
      <xdr:row>5</xdr:row>
      <xdr:rowOff>26670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5940" cy="979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466725</xdr:colOff>
      <xdr:row>28</xdr:row>
      <xdr:rowOff>228600</xdr:rowOff>
    </xdr:from>
    <xdr:to>
      <xdr:col>11</xdr:col>
      <xdr:colOff>1981823</xdr:colOff>
      <xdr:row>28</xdr:row>
      <xdr:rowOff>990706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05575" y="7620000"/>
          <a:ext cx="4458323" cy="7621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607218</xdr:colOff>
      <xdr:row>2</xdr:row>
      <xdr:rowOff>0</xdr:rowOff>
    </xdr:from>
    <xdr:to>
      <xdr:col>13</xdr:col>
      <xdr:colOff>119062</xdr:colOff>
      <xdr:row>8</xdr:row>
      <xdr:rowOff>130969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218" y="381000"/>
          <a:ext cx="7405688" cy="127396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10</xdr:col>
      <xdr:colOff>315135</xdr:colOff>
      <xdr:row>20</xdr:row>
      <xdr:rowOff>213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2286000"/>
          <a:ext cx="5801535" cy="152421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12</xdr:col>
      <xdr:colOff>273844</xdr:colOff>
      <xdr:row>27</xdr:row>
      <xdr:rowOff>133502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7219" y="4191000"/>
          <a:ext cx="6953250" cy="108600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10</xdr:col>
      <xdr:colOff>467556</xdr:colOff>
      <xdr:row>38</xdr:row>
      <xdr:rowOff>9766</xdr:rowOff>
    </xdr:to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524500"/>
          <a:ext cx="5953956" cy="172426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28</xdr:col>
      <xdr:colOff>154780</xdr:colOff>
      <xdr:row>26</xdr:row>
      <xdr:rowOff>114300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29938" y="381000"/>
          <a:ext cx="6226968" cy="4686300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50</xdr:row>
      <xdr:rowOff>47626</xdr:rowOff>
    </xdr:from>
    <xdr:to>
      <xdr:col>13</xdr:col>
      <xdr:colOff>450676</xdr:colOff>
      <xdr:row>54</xdr:row>
      <xdr:rowOff>104890</xdr:rowOff>
    </xdr:to>
    <xdr:pic>
      <xdr:nvPicPr>
        <xdr:cNvPr id="7" name="Immagin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905250" y="9572626"/>
          <a:ext cx="4439270" cy="819264"/>
        </a:xfrm>
        <a:prstGeom prst="rect">
          <a:avLst/>
        </a:prstGeom>
      </xdr:spPr>
    </xdr:pic>
    <xdr:clientData/>
  </xdr:twoCellAnchor>
  <xdr:twoCellAnchor editAs="oneCell">
    <xdr:from>
      <xdr:col>1</xdr:col>
      <xdr:colOff>95251</xdr:colOff>
      <xdr:row>41</xdr:row>
      <xdr:rowOff>119063</xdr:rowOff>
    </xdr:from>
    <xdr:to>
      <xdr:col>13</xdr:col>
      <xdr:colOff>10532</xdr:colOff>
      <xdr:row>49</xdr:row>
      <xdr:rowOff>81171</xdr:rowOff>
    </xdr:to>
    <xdr:pic>
      <xdr:nvPicPr>
        <xdr:cNvPr id="8" name="Immagine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02470" y="7929563"/>
          <a:ext cx="7201906" cy="1486108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476251</xdr:colOff>
      <xdr:row>50</xdr:row>
      <xdr:rowOff>119063</xdr:rowOff>
    </xdr:from>
    <xdr:to>
      <xdr:col>6</xdr:col>
      <xdr:colOff>126582</xdr:colOff>
      <xdr:row>52</xdr:row>
      <xdr:rowOff>185801</xdr:rowOff>
    </xdr:to>
    <xdr:pic>
      <xdr:nvPicPr>
        <xdr:cNvPr id="9" name="Immagine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83470" y="9644063"/>
          <a:ext cx="2686425" cy="447738"/>
        </a:xfrm>
        <a:prstGeom prst="rect">
          <a:avLst/>
        </a:prstGeom>
      </xdr:spPr>
    </xdr:pic>
    <xdr:clientData/>
  </xdr:twoCellAnchor>
  <xdr:twoCellAnchor editAs="oneCell">
    <xdr:from>
      <xdr:col>17</xdr:col>
      <xdr:colOff>523876</xdr:colOff>
      <xdr:row>38</xdr:row>
      <xdr:rowOff>95250</xdr:rowOff>
    </xdr:from>
    <xdr:to>
      <xdr:col>27</xdr:col>
      <xdr:colOff>571818</xdr:colOff>
      <xdr:row>56</xdr:row>
      <xdr:rowOff>166687</xdr:rowOff>
    </xdr:to>
    <xdr:pic>
      <xdr:nvPicPr>
        <xdr:cNvPr id="10" name="Immagine 9"/>
        <xdr:cNvPicPr/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489532" y="7334250"/>
          <a:ext cx="6120130" cy="3500437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60</xdr:row>
      <xdr:rowOff>0</xdr:rowOff>
    </xdr:from>
    <xdr:to>
      <xdr:col>29</xdr:col>
      <xdr:colOff>108218</xdr:colOff>
      <xdr:row>80</xdr:row>
      <xdr:rowOff>180975</xdr:rowOff>
    </xdr:to>
    <xdr:pic>
      <xdr:nvPicPr>
        <xdr:cNvPr id="14" name="Immagine 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572875" y="11430000"/>
          <a:ext cx="6787624" cy="39909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9</xdr:col>
      <xdr:colOff>47625</xdr:colOff>
      <xdr:row>71</xdr:row>
      <xdr:rowOff>55255</xdr:rowOff>
    </xdr:to>
    <xdr:pic>
      <xdr:nvPicPr>
        <xdr:cNvPr id="11" name="Immagine 10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14438" y="12763500"/>
          <a:ext cx="4298156" cy="817255"/>
        </a:xfrm>
        <a:prstGeom prst="rect">
          <a:avLst/>
        </a:prstGeom>
      </xdr:spPr>
    </xdr:pic>
    <xdr:clientData/>
  </xdr:twoCellAnchor>
  <xdr:twoCellAnchor editAs="oneCell">
    <xdr:from>
      <xdr:col>0</xdr:col>
      <xdr:colOff>547687</xdr:colOff>
      <xdr:row>58</xdr:row>
      <xdr:rowOff>23812</xdr:rowOff>
    </xdr:from>
    <xdr:to>
      <xdr:col>13</xdr:col>
      <xdr:colOff>357187</xdr:colOff>
      <xdr:row>66</xdr:row>
      <xdr:rowOff>6988</xdr:rowOff>
    </xdr:to>
    <xdr:pic>
      <xdr:nvPicPr>
        <xdr:cNvPr id="12" name="Immagine 11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47687" y="11072812"/>
          <a:ext cx="7703344" cy="15071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25</xdr:row>
      <xdr:rowOff>9525</xdr:rowOff>
    </xdr:from>
    <xdr:to>
      <xdr:col>8</xdr:col>
      <xdr:colOff>514958</xdr:colOff>
      <xdr:row>29</xdr:row>
      <xdr:rowOff>19158</xdr:rowOff>
    </xdr:to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8225" y="4772025"/>
          <a:ext cx="4353533" cy="771633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0</xdr:row>
      <xdr:rowOff>171450</xdr:rowOff>
    </xdr:from>
    <xdr:to>
      <xdr:col>11</xdr:col>
      <xdr:colOff>367774</xdr:colOff>
      <xdr:row>21</xdr:row>
      <xdr:rowOff>161925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" y="171450"/>
          <a:ext cx="6787624" cy="3990975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25</xdr:row>
      <xdr:rowOff>9525</xdr:rowOff>
    </xdr:from>
    <xdr:to>
      <xdr:col>11</xdr:col>
      <xdr:colOff>362792</xdr:colOff>
      <xdr:row>34</xdr:row>
      <xdr:rowOff>76449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8225" y="4772025"/>
          <a:ext cx="6030167" cy="1781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31"/>
  <sheetViews>
    <sheetView tabSelected="1" zoomScale="90" zoomScaleNormal="90" workbookViewId="0">
      <selection activeCell="L5" sqref="L5"/>
    </sheetView>
  </sheetViews>
  <sheetFormatPr defaultRowHeight="15"/>
  <cols>
    <col min="8" max="8" width="38.28515625" customWidth="1"/>
    <col min="10" max="10" width="35" customWidth="1"/>
    <col min="12" max="12" width="50" bestFit="1" customWidth="1"/>
    <col min="14" max="14" width="19.28515625" bestFit="1" customWidth="1"/>
  </cols>
  <sheetData>
    <row r="5" spans="1:16">
      <c r="A5" s="1"/>
      <c r="B5" s="1"/>
      <c r="C5" s="1"/>
      <c r="D5" s="2" t="s">
        <v>0</v>
      </c>
      <c r="E5" s="3" t="s">
        <v>1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1"/>
      <c r="B6" s="1"/>
      <c r="C6" s="1"/>
      <c r="D6" s="2" t="s">
        <v>2</v>
      </c>
      <c r="E6" s="4" t="s">
        <v>3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1"/>
      <c r="B7" s="1"/>
      <c r="C7" s="1"/>
      <c r="D7" s="2" t="s">
        <v>4</v>
      </c>
      <c r="E7" s="3" t="s">
        <v>5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/>
      <c r="B8" s="1"/>
      <c r="C8" s="1"/>
      <c r="D8" s="2"/>
      <c r="E8" s="5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56.25" customHeight="1">
      <c r="A10" s="31" t="s">
        <v>33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3"/>
    </row>
    <row r="11" spans="1:1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>
      <c r="A12" s="34" t="s">
        <v>6</v>
      </c>
      <c r="B12" s="35"/>
      <c r="C12" s="35"/>
      <c r="D12" s="35"/>
      <c r="E12" s="6"/>
      <c r="F12" s="6"/>
      <c r="G12" s="6"/>
      <c r="H12" s="6"/>
      <c r="I12" s="6"/>
      <c r="J12" s="7"/>
      <c r="K12" s="1"/>
      <c r="L12" s="8" t="s">
        <v>7</v>
      </c>
      <c r="M12" s="6"/>
      <c r="N12" s="6"/>
      <c r="O12" s="6"/>
      <c r="P12" s="7"/>
    </row>
    <row r="13" spans="1:16" ht="105.75" customHeight="1">
      <c r="A13" s="36" t="s">
        <v>8</v>
      </c>
      <c r="B13" s="37"/>
      <c r="C13" s="37"/>
      <c r="D13" s="37"/>
      <c r="E13" s="37"/>
      <c r="F13" s="37"/>
      <c r="G13" s="37"/>
      <c r="H13" s="37"/>
      <c r="I13" s="37"/>
      <c r="J13" s="38"/>
      <c r="K13" s="1"/>
      <c r="L13" s="39" t="s">
        <v>9</v>
      </c>
      <c r="M13" s="37"/>
      <c r="N13" s="37"/>
      <c r="O13" s="37"/>
      <c r="P13" s="38"/>
    </row>
    <row r="14" spans="1:16">
      <c r="A14" s="9"/>
      <c r="B14" s="9"/>
      <c r="C14" s="9"/>
      <c r="D14" s="9"/>
      <c r="E14" s="9"/>
      <c r="F14" s="9"/>
      <c r="G14" s="9"/>
      <c r="H14" s="9"/>
      <c r="I14" s="9"/>
      <c r="J14" s="1"/>
      <c r="K14" s="1"/>
      <c r="L14" s="1"/>
      <c r="M14" s="1"/>
      <c r="N14" s="1"/>
      <c r="O14" s="1"/>
      <c r="P14" s="1"/>
    </row>
    <row r="15" spans="1:16" ht="30">
      <c r="A15" s="1"/>
      <c r="B15" s="10"/>
      <c r="C15" s="10"/>
      <c r="D15" s="1"/>
      <c r="E15" s="1"/>
      <c r="F15" s="10"/>
      <c r="G15" s="1"/>
      <c r="H15" s="11" t="s">
        <v>10</v>
      </c>
      <c r="I15" s="12" t="s">
        <v>11</v>
      </c>
      <c r="J15" s="11" t="s">
        <v>12</v>
      </c>
      <c r="K15" s="1"/>
      <c r="L15" s="13" t="s">
        <v>13</v>
      </c>
      <c r="M15" s="1"/>
      <c r="N15" s="13" t="s">
        <v>14</v>
      </c>
      <c r="O15" s="1"/>
      <c r="P15" s="1"/>
    </row>
    <row r="16" spans="1:16">
      <c r="A16" s="1"/>
      <c r="B16" s="24" t="s">
        <v>15</v>
      </c>
      <c r="C16" s="23"/>
      <c r="D16" s="24"/>
      <c r="E16" s="24"/>
      <c r="F16" s="1" t="s">
        <v>16</v>
      </c>
      <c r="G16" s="1"/>
      <c r="H16" s="1" t="s">
        <v>17</v>
      </c>
      <c r="I16" s="10"/>
      <c r="J16" s="1" t="s">
        <v>18</v>
      </c>
      <c r="K16" s="10"/>
      <c r="L16" s="1" t="s">
        <v>13</v>
      </c>
      <c r="M16" s="10"/>
      <c r="N16" s="1" t="s">
        <v>14</v>
      </c>
      <c r="O16" s="1"/>
      <c r="P16" s="1"/>
    </row>
    <row r="17" spans="1:16">
      <c r="A17" s="1"/>
      <c r="B17" s="25" t="s">
        <v>19</v>
      </c>
      <c r="C17" s="25"/>
      <c r="D17" s="24"/>
      <c r="E17" s="24"/>
      <c r="F17" s="14">
        <f>+H17/J17</f>
        <v>-25.624297122795806</v>
      </c>
      <c r="G17" s="15" t="s">
        <v>20</v>
      </c>
      <c r="H17" s="16">
        <v>-2013169256.0899999</v>
      </c>
      <c r="I17" s="17" t="s">
        <v>11</v>
      </c>
      <c r="J17" s="16">
        <v>78564857.659999996</v>
      </c>
      <c r="K17" s="1"/>
      <c r="L17" s="18">
        <v>-25.23</v>
      </c>
      <c r="M17" s="1"/>
      <c r="N17" s="18">
        <v>-26.1</v>
      </c>
      <c r="O17" s="1"/>
      <c r="P17" s="1"/>
    </row>
    <row r="18" spans="1:16">
      <c r="A18" s="1"/>
      <c r="B18" s="24"/>
      <c r="C18" s="24"/>
      <c r="D18" s="24"/>
      <c r="E18" s="24"/>
      <c r="F18" s="19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>
      <c r="A19" s="1"/>
      <c r="B19" s="25" t="s">
        <v>21</v>
      </c>
      <c r="C19" s="25"/>
      <c r="D19" s="24"/>
      <c r="E19" s="24"/>
      <c r="F19" s="14">
        <f>+H19/J19</f>
        <v>-26.293670524963478</v>
      </c>
      <c r="G19" s="15" t="s">
        <v>20</v>
      </c>
      <c r="H19" s="16">
        <v>-2009663705.5999999</v>
      </c>
      <c r="I19" s="17" t="s">
        <v>11</v>
      </c>
      <c r="J19" s="16">
        <v>76431462.989999995</v>
      </c>
      <c r="K19" s="1"/>
      <c r="L19" s="18">
        <v>-27.04</v>
      </c>
      <c r="M19" s="1"/>
      <c r="N19" s="18">
        <v>-26.29</v>
      </c>
      <c r="O19" s="1"/>
      <c r="P19" s="1"/>
    </row>
    <row r="20" spans="1:16">
      <c r="A20" s="1"/>
      <c r="B20" s="24"/>
      <c r="C20" s="24"/>
      <c r="D20" s="24"/>
      <c r="E20" s="24"/>
      <c r="F20" s="19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>
      <c r="A21" s="1"/>
      <c r="B21" s="25" t="s">
        <v>22</v>
      </c>
      <c r="C21" s="25"/>
      <c r="D21" s="24"/>
      <c r="E21" s="24"/>
      <c r="F21" s="14">
        <f>H21/J21</f>
        <v>-26.864149495676081</v>
      </c>
      <c r="G21" s="15" t="s">
        <v>20</v>
      </c>
      <c r="H21" s="16">
        <v>-1976929454.4100001</v>
      </c>
      <c r="I21" s="17" t="s">
        <v>11</v>
      </c>
      <c r="J21" s="16">
        <v>73589876.900000006</v>
      </c>
      <c r="K21" s="1"/>
      <c r="L21" s="18">
        <v>-27.7</v>
      </c>
      <c r="M21" s="1"/>
      <c r="N21" s="18">
        <v>-26.88</v>
      </c>
      <c r="O21" s="1"/>
      <c r="P21" s="1"/>
    </row>
    <row r="22" spans="1:16">
      <c r="A22" s="1"/>
      <c r="B22" s="24"/>
      <c r="C22" s="24"/>
      <c r="D22" s="24"/>
      <c r="E22" s="24"/>
      <c r="F22" s="19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>
      <c r="A23" s="1"/>
      <c r="B23" s="25" t="s">
        <v>23</v>
      </c>
      <c r="C23" s="25"/>
      <c r="D23" s="24"/>
      <c r="E23" s="24"/>
      <c r="F23" s="14">
        <f>H23/J23</f>
        <v>-26.849236924663366</v>
      </c>
      <c r="G23" s="15" t="s">
        <v>20</v>
      </c>
      <c r="H23" s="16">
        <v>-2464574314.0599999</v>
      </c>
      <c r="I23" s="17" t="s">
        <v>11</v>
      </c>
      <c r="J23" s="16">
        <v>91793086</v>
      </c>
      <c r="K23" s="1"/>
      <c r="L23" s="18">
        <v>-27.44</v>
      </c>
      <c r="M23" s="1"/>
      <c r="N23" s="18">
        <v>-26.85</v>
      </c>
      <c r="O23" s="1"/>
      <c r="P23" s="1"/>
    </row>
    <row r="24" spans="1:16">
      <c r="A24" s="1"/>
      <c r="B24" s="24"/>
      <c r="C24" s="24"/>
      <c r="D24" s="24"/>
      <c r="E24" s="24"/>
      <c r="F24" s="19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>
      <c r="A25" s="1"/>
      <c r="B25" s="40" t="s">
        <v>29</v>
      </c>
      <c r="C25" s="40"/>
      <c r="D25" s="41"/>
      <c r="E25" s="41"/>
      <c r="F25" s="14">
        <f>+H25/J25</f>
        <v>-26.41973799419841</v>
      </c>
      <c r="G25" s="15" t="s">
        <v>20</v>
      </c>
      <c r="H25" s="20">
        <f>+H17+H19+H21+H23</f>
        <v>-8464336730.1599998</v>
      </c>
      <c r="I25" s="17" t="s">
        <v>11</v>
      </c>
      <c r="J25" s="20">
        <f>+J23+J21+J19+J17</f>
        <v>320379283.54999995</v>
      </c>
      <c r="K25" s="1"/>
      <c r="L25" s="21">
        <f>AVERAGE(L17,L19,L21,L23)</f>
        <v>-26.852499999999999</v>
      </c>
      <c r="M25" s="1"/>
      <c r="N25" s="21">
        <f>AVERAGE(N17,N19,N21,N23)</f>
        <v>-26.53</v>
      </c>
      <c r="O25" s="1"/>
      <c r="P25" s="1"/>
    </row>
    <row r="26" spans="1:16">
      <c r="A26" s="22"/>
      <c r="B26" s="41"/>
      <c r="C26" s="41"/>
      <c r="D26" s="41"/>
      <c r="E26" s="4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>
      <c r="B27" s="26"/>
      <c r="C27" s="26"/>
      <c r="D27" s="26"/>
      <c r="E27" s="26"/>
    </row>
    <row r="28" spans="1:16">
      <c r="K28" t="s">
        <v>25</v>
      </c>
    </row>
    <row r="29" spans="1:16" ht="111.75" customHeight="1">
      <c r="A29" s="28" t="s">
        <v>24</v>
      </c>
      <c r="B29" s="29"/>
      <c r="C29" s="29"/>
      <c r="D29" s="29"/>
      <c r="E29" s="29"/>
      <c r="F29" s="29"/>
      <c r="G29" s="29"/>
      <c r="H29" s="29"/>
      <c r="I29" s="30"/>
    </row>
    <row r="31" spans="1:16">
      <c r="B31" s="27" t="s">
        <v>30</v>
      </c>
    </row>
  </sheetData>
  <mergeCells count="6">
    <mergeCell ref="A29:I29"/>
    <mergeCell ref="A10:P10"/>
    <mergeCell ref="A12:D12"/>
    <mergeCell ref="A13:J13"/>
    <mergeCell ref="L13:P13"/>
    <mergeCell ref="B25:E2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O3:O61"/>
  <sheetViews>
    <sheetView topLeftCell="A46" zoomScale="80" zoomScaleNormal="80" workbookViewId="0">
      <selection activeCell="N68" sqref="N68"/>
    </sheetView>
  </sheetViews>
  <sheetFormatPr defaultRowHeight="15"/>
  <cols>
    <col min="15" max="15" width="18.7109375" bestFit="1" customWidth="1"/>
  </cols>
  <sheetData>
    <row r="3" spans="15:15">
      <c r="O3" s="27" t="s">
        <v>26</v>
      </c>
    </row>
    <row r="23" spans="15:15">
      <c r="O23" s="27" t="s">
        <v>27</v>
      </c>
    </row>
    <row r="44" spans="15:15">
      <c r="O44" s="27" t="s">
        <v>28</v>
      </c>
    </row>
    <row r="61" spans="15:15">
      <c r="O61" s="27" t="s">
        <v>32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2"/>
  <sheetViews>
    <sheetView workbookViewId="0">
      <selection activeCell="C40" sqref="C40"/>
    </sheetView>
  </sheetViews>
  <sheetFormatPr defaultRowHeight="15"/>
  <sheetData>
    <row r="2" spans="11:11">
      <c r="K2" s="27" t="s">
        <v>31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ITP  2025</vt:lpstr>
      <vt:lpstr>PCC</vt:lpstr>
      <vt:lpstr>19_01_26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Palanca</dc:creator>
  <cp:lastModifiedBy>Claudia Palanca</cp:lastModifiedBy>
  <dcterms:created xsi:type="dcterms:W3CDTF">2025-04-24T05:47:54Z</dcterms:created>
  <dcterms:modified xsi:type="dcterms:W3CDTF">2026-01-22T10:22:20Z</dcterms:modified>
</cp:coreProperties>
</file>